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60" windowHeight="10110" activeTab="0"/>
  </bookViews>
  <sheets>
    <sheet name="intro" sheetId="1" r:id="rId1"/>
    <sheet name="solve triangle" sheetId="2" r:id="rId2"/>
  </sheets>
  <definedNames/>
  <calcPr fullCalcOnLoad="1"/>
</workbook>
</file>

<file path=xl/sharedStrings.xml><?xml version="1.0" encoding="utf-8"?>
<sst xmlns="http://schemas.openxmlformats.org/spreadsheetml/2006/main" count="304" uniqueCount="94">
  <si>
    <t>Solve a right triangle.</t>
  </si>
  <si>
    <t>Solve any triangle.</t>
  </si>
  <si>
    <t>Use the Law of Cosines.</t>
  </si>
  <si>
    <t>A is</t>
  </si>
  <si>
    <t>B is</t>
  </si>
  <si>
    <t>C is</t>
  </si>
  <si>
    <t>a is</t>
  </si>
  <si>
    <t>b is</t>
  </si>
  <si>
    <t>c is</t>
  </si>
  <si>
    <t>Input leg a and leg b.</t>
  </si>
  <si>
    <t>Input hypotenuse c and leg a.</t>
  </si>
  <si>
    <t>Use Pythagorean Theorem and arithmetic and basic trig.</t>
  </si>
  <si>
    <t>A is =ArcSIN(a/c)*180/PI()</t>
  </si>
  <si>
    <t>c is =SQRT(a^2+b^2)</t>
  </si>
  <si>
    <t>Input angle A and side a.</t>
  </si>
  <si>
    <t>B is =90-A</t>
  </si>
  <si>
    <t>C is =90</t>
  </si>
  <si>
    <t>b is =SQRT(c^2-a^2)</t>
  </si>
  <si>
    <t>Input angle A , side a, side b.</t>
  </si>
  <si>
    <t>b</t>
  </si>
  <si>
    <t>a</t>
  </si>
  <si>
    <t>C is =180-A-B</t>
  </si>
  <si>
    <t>Input angles A , B, side a.</t>
  </si>
  <si>
    <t>C is 90.</t>
  </si>
  <si>
    <t>A is =ArcSIN(a/c)</t>
  </si>
  <si>
    <t>B is =ArcSIN(b/c)</t>
  </si>
  <si>
    <t>c is =arcsin(c*SIN(A)/a)</t>
  </si>
  <si>
    <t xml:space="preserve"> = </t>
  </si>
  <si>
    <t xml:space="preserve"> &lt; </t>
  </si>
  <si>
    <t>no solution</t>
  </si>
  <si>
    <t>bsin(A)</t>
  </si>
  <si>
    <t>1 solution</t>
  </si>
  <si>
    <t>2 solutions</t>
  </si>
  <si>
    <t xml:space="preserve"> &gt;</t>
  </si>
  <si>
    <t xml:space="preserve">                                                       </t>
  </si>
  <si>
    <t>Input sides a, b, c.</t>
  </si>
  <si>
    <t>Input angle A , sides b,c.</t>
  </si>
  <si>
    <t>b is a*sin(B)/sin(a)</t>
  </si>
  <si>
    <t>c is =a*SIN(C*PI()/180)/SIN(A*PI()/180)</t>
  </si>
  <si>
    <t>B is =ArcSIN(G37*SIN(I36*PI()/180)/G36)*180/PI()</t>
  </si>
  <si>
    <t>b2 is</t>
  </si>
  <si>
    <t>c2 is</t>
  </si>
  <si>
    <t>B2 is</t>
  </si>
  <si>
    <t>C2 is</t>
  </si>
  <si>
    <t>C is 180-A-B</t>
  </si>
  <si>
    <t>b2=b1</t>
  </si>
  <si>
    <t>c2=a*SIN(C2*PI()/180)/SIN(A*PI()/180)</t>
  </si>
  <si>
    <t>B2=180-B</t>
  </si>
  <si>
    <t>b is =a/TAN(A*PI()/180)</t>
  </si>
  <si>
    <t>●</t>
  </si>
  <si>
    <t>solvtrg.xls</t>
  </si>
  <si>
    <t>Cells for the easiest triangles are at the top and more complicated triangles toward the bottom.</t>
  </si>
  <si>
    <t>Info is computed in light blue cells and in green cells.</t>
  </si>
  <si>
    <t>INPUT info ONLY in YELLOW cells.</t>
  </si>
  <si>
    <t>Notes and formulas are found in darker blue cells, white cells, and red cells.</t>
  </si>
  <si>
    <t>Solve triangles.</t>
  </si>
  <si>
    <t>© 2007, 2008, A. Azzolino</t>
  </si>
  <si>
    <t>This spreadsheet contains cells to complete the computations to solve any triangle.</t>
  </si>
  <si>
    <t>● Solve a 45-45-90 triangle.</t>
  </si>
  <si>
    <t>● Solve a right triangle.</t>
  </si>
  <si>
    <t>● Solve a 30-60-90 triangle.</t>
  </si>
  <si>
    <t>● Use Pythagorean Theorem and arithmetic and basic trig.</t>
  </si>
  <si>
    <t>● Solve any triangle.</t>
  </si>
  <si>
    <t>●  If not given a side and opposite angle.</t>
  </si>
  <si>
    <t>● If given a side and opposite angle.</t>
  </si>
  <si>
    <t>● Use the Sine Law,</t>
  </si>
  <si>
    <t>● Use the Law of Cosines,</t>
  </si>
  <si>
    <t>Use the Sine Law,</t>
  </si>
  <si>
    <t>if a side and the opposite angle are given.</t>
  </si>
  <si>
    <t xml:space="preserve">C is </t>
  </si>
  <si>
    <t>a=b, a=c/√2, c=a√2</t>
  </si>
  <si>
    <t>Often these may be computed mentally.</t>
  </si>
  <si>
    <t>a=c/2, a=b/√(3)</t>
  </si>
  <si>
    <t>b=a√(3), b=c√(3)/2</t>
  </si>
  <si>
    <t>c=2a, c=2b/√(3)</t>
  </si>
  <si>
    <t>Input leg a.</t>
  </si>
  <si>
    <t>Input leg b.</t>
  </si>
  <si>
    <t>Input leg a or side c.</t>
  </si>
  <si>
    <t>Input side c.</t>
  </si>
  <si>
    <t>if #NUM! there is no solution.</t>
  </si>
  <si>
    <t>Seek no solution, 1 solution, or 2 solutions.</t>
  </si>
  <si>
    <t>Seek each angle.</t>
  </si>
  <si>
    <t>Seek the hypotenuse.</t>
  </si>
  <si>
    <t>Seek a leg and the angles.</t>
  </si>
  <si>
    <t>Seek the hypotenuse and the angles.</t>
  </si>
  <si>
    <t>Seek a leg, side, and hypotenuse.</t>
  </si>
  <si>
    <t>Seek two sides and an angle.</t>
  </si>
  <si>
    <t>Seek two angles and a side.</t>
  </si>
  <si>
    <t>Seek a leg and hypotenuse.</t>
  </si>
  <si>
    <t>Seek two legs.</t>
  </si>
  <si>
    <t>C is =arccos((a^2+b^2-c^2)/2*a*b))*(180/pi())</t>
  </si>
  <si>
    <t>B is =arccos((a^2+c^2-b^2)/2*a*c))*(180/pi())</t>
  </si>
  <si>
    <t>A is =arccos((b^2+c^2-a^2)/2*b*c))*(180/pi())</t>
  </si>
  <si>
    <t>a is =sqrt(b^2+c^2-2bccos(A*pi()/180))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</si>
</sst>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"/>
    <numFmt numFmtId="168" formatCode="0.0"/>
  </numFmts>
  <fonts count="50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9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164" fontId="4" fillId="33" borderId="11" xfId="0" applyNumberFormat="1" applyFont="1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7" fillId="33" borderId="11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6" borderId="0" xfId="0" applyFill="1" applyAlignment="1">
      <alignment/>
    </xf>
    <xf numFmtId="0" fontId="9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7" fillId="37" borderId="10" xfId="0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4" fillId="38" borderId="0" xfId="0" applyFont="1" applyFill="1" applyBorder="1" applyAlignment="1">
      <alignment horizontal="left"/>
    </xf>
    <xf numFmtId="0" fontId="11" fillId="38" borderId="0" xfId="0" applyFont="1" applyFill="1" applyBorder="1" applyAlignment="1">
      <alignment/>
    </xf>
    <xf numFmtId="0" fontId="11" fillId="38" borderId="0" xfId="0" applyFont="1" applyFill="1" applyBorder="1" applyAlignment="1">
      <alignment horizontal="left"/>
    </xf>
    <xf numFmtId="0" fontId="12" fillId="38" borderId="0" xfId="0" applyFont="1" applyFill="1" applyBorder="1" applyAlignment="1">
      <alignment/>
    </xf>
    <xf numFmtId="0" fontId="11" fillId="38" borderId="0" xfId="0" applyFont="1" applyFill="1" applyAlignment="1">
      <alignment/>
    </xf>
    <xf numFmtId="0" fontId="13" fillId="38" borderId="0" xfId="0" applyFont="1" applyFill="1" applyBorder="1" applyAlignment="1">
      <alignment horizontal="left" indent="1"/>
    </xf>
    <xf numFmtId="0" fontId="11" fillId="34" borderId="19" xfId="0" applyFont="1" applyFill="1" applyBorder="1" applyAlignment="1">
      <alignment/>
    </xf>
    <xf numFmtId="0" fontId="0" fillId="38" borderId="0" xfId="0" applyFill="1" applyBorder="1" applyAlignment="1">
      <alignment/>
    </xf>
    <xf numFmtId="0" fontId="11" fillId="0" borderId="0" xfId="0" applyFont="1" applyAlignment="1">
      <alignment/>
    </xf>
    <xf numFmtId="0" fontId="11" fillId="38" borderId="0" xfId="0" applyFont="1" applyFill="1" applyAlignment="1">
      <alignment horizontal="left"/>
    </xf>
    <xf numFmtId="0" fontId="11" fillId="38" borderId="0" xfId="0" applyFont="1" applyFill="1" applyAlignment="1">
      <alignment horizontal="right"/>
    </xf>
    <xf numFmtId="0" fontId="4" fillId="38" borderId="0" xfId="0" applyFont="1" applyFill="1" applyAlignment="1">
      <alignment horizontal="left"/>
    </xf>
    <xf numFmtId="0" fontId="4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right"/>
    </xf>
    <xf numFmtId="0" fontId="4" fillId="38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11" fillId="38" borderId="0" xfId="0" applyFont="1" applyFill="1" applyBorder="1" applyAlignment="1">
      <alignment horizontal="right"/>
    </xf>
    <xf numFmtId="0" fontId="5" fillId="37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38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4" fillId="0" borderId="0" xfId="0" applyFont="1" applyAlignment="1">
      <alignment/>
    </xf>
    <xf numFmtId="0" fontId="2" fillId="38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64" fontId="4" fillId="35" borderId="24" xfId="0" applyNumberFormat="1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64" fontId="4" fillId="33" borderId="2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35" borderId="29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64" fontId="4" fillId="35" borderId="30" xfId="0" applyNumberFormat="1" applyFont="1" applyFill="1" applyBorder="1" applyAlignment="1">
      <alignment/>
    </xf>
    <xf numFmtId="0" fontId="4" fillId="35" borderId="31" xfId="0" applyFont="1" applyFill="1" applyBorder="1" applyAlignment="1">
      <alignment/>
    </xf>
    <xf numFmtId="164" fontId="4" fillId="35" borderId="3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64" fontId="1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4" fontId="4" fillId="38" borderId="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4" fillId="38" borderId="20" xfId="0" applyFont="1" applyFill="1" applyBorder="1" applyAlignment="1">
      <alignment/>
    </xf>
    <xf numFmtId="0" fontId="4" fillId="38" borderId="21" xfId="0" applyFont="1" applyFill="1" applyBorder="1" applyAlignment="1">
      <alignment/>
    </xf>
    <xf numFmtId="0" fontId="11" fillId="38" borderId="21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9" xfId="0" applyFont="1" applyFill="1" applyBorder="1" applyAlignment="1">
      <alignment/>
    </xf>
    <xf numFmtId="0" fontId="11" fillId="38" borderId="19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9" borderId="19" xfId="0" applyFill="1" applyBorder="1" applyAlignment="1">
      <alignment/>
    </xf>
    <xf numFmtId="0" fontId="11" fillId="36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164" fontId="4" fillId="40" borderId="11" xfId="0" applyNumberFormat="1" applyFont="1" applyFill="1" applyBorder="1" applyAlignment="1">
      <alignment/>
    </xf>
    <xf numFmtId="0" fontId="4" fillId="40" borderId="18" xfId="0" applyFont="1" applyFill="1" applyBorder="1" applyAlignment="1">
      <alignment/>
    </xf>
    <xf numFmtId="0" fontId="4" fillId="40" borderId="15" xfId="0" applyFont="1" applyFill="1" applyBorder="1" applyAlignment="1">
      <alignment/>
    </xf>
    <xf numFmtId="0" fontId="4" fillId="4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40</xdr:row>
      <xdr:rowOff>123825</xdr:rowOff>
    </xdr:from>
    <xdr:to>
      <xdr:col>9</xdr:col>
      <xdr:colOff>47625</xdr:colOff>
      <xdr:row>47</xdr:row>
      <xdr:rowOff>66675</xdr:rowOff>
    </xdr:to>
    <xdr:pic>
      <xdr:nvPicPr>
        <xdr:cNvPr id="1" name="Picture 2" descr="TRI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8324850"/>
          <a:ext cx="1752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66</xdr:row>
      <xdr:rowOff>76200</xdr:rowOff>
    </xdr:from>
    <xdr:to>
      <xdr:col>14</xdr:col>
      <xdr:colOff>323850</xdr:colOff>
      <xdr:row>71</xdr:row>
      <xdr:rowOff>152400</xdr:rowOff>
    </xdr:to>
    <xdr:pic>
      <xdr:nvPicPr>
        <xdr:cNvPr id="2" name="Picture 5" descr="TRI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3525500"/>
          <a:ext cx="2619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76200</xdr:rowOff>
    </xdr:from>
    <xdr:to>
      <xdr:col>10</xdr:col>
      <xdr:colOff>266700</xdr:colOff>
      <xdr:row>26</xdr:row>
      <xdr:rowOff>104775</xdr:rowOff>
    </xdr:to>
    <xdr:pic>
      <xdr:nvPicPr>
        <xdr:cNvPr id="3" name="Picture 7" descr="TRI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381500"/>
          <a:ext cx="2838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20</xdr:row>
      <xdr:rowOff>76200</xdr:rowOff>
    </xdr:from>
    <xdr:to>
      <xdr:col>5</xdr:col>
      <xdr:colOff>228600</xdr:colOff>
      <xdr:row>27</xdr:row>
      <xdr:rowOff>28575</xdr:rowOff>
    </xdr:to>
    <xdr:pic>
      <xdr:nvPicPr>
        <xdr:cNvPr id="4" name="Picture 9" descr="TRI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417195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38</xdr:row>
      <xdr:rowOff>190500</xdr:rowOff>
    </xdr:from>
    <xdr:to>
      <xdr:col>14</xdr:col>
      <xdr:colOff>104775</xdr:colOff>
      <xdr:row>49</xdr:row>
      <xdr:rowOff>9525</xdr:rowOff>
    </xdr:to>
    <xdr:pic>
      <xdr:nvPicPr>
        <xdr:cNvPr id="5" name="Picture 22" descr="sinel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7800975"/>
          <a:ext cx="36861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38100</xdr:rowOff>
    </xdr:from>
    <xdr:to>
      <xdr:col>3</xdr:col>
      <xdr:colOff>114300</xdr:colOff>
      <xdr:row>27</xdr:row>
      <xdr:rowOff>57150</xdr:rowOff>
    </xdr:to>
    <xdr:pic>
      <xdr:nvPicPr>
        <xdr:cNvPr id="6" name="Picture 23" descr="tr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4133850"/>
          <a:ext cx="1200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41</xdr:row>
      <xdr:rowOff>85725</xdr:rowOff>
    </xdr:from>
    <xdr:to>
      <xdr:col>4</xdr:col>
      <xdr:colOff>400050</xdr:colOff>
      <xdr:row>47</xdr:row>
      <xdr:rowOff>152400</xdr:rowOff>
    </xdr:to>
    <xdr:pic>
      <xdr:nvPicPr>
        <xdr:cNvPr id="7" name="Picture 24" descr="trino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8496300"/>
          <a:ext cx="2219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</xdr:row>
      <xdr:rowOff>9525</xdr:rowOff>
    </xdr:from>
    <xdr:to>
      <xdr:col>8</xdr:col>
      <xdr:colOff>514350</xdr:colOff>
      <xdr:row>9</xdr:row>
      <xdr:rowOff>19050</xdr:rowOff>
    </xdr:to>
    <xdr:pic>
      <xdr:nvPicPr>
        <xdr:cNvPr id="8" name="Picture 29" descr="a306090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533400"/>
          <a:ext cx="1257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</xdr:row>
      <xdr:rowOff>47625</xdr:rowOff>
    </xdr:from>
    <xdr:to>
      <xdr:col>3</xdr:col>
      <xdr:colOff>285750</xdr:colOff>
      <xdr:row>8</xdr:row>
      <xdr:rowOff>171450</xdr:rowOff>
    </xdr:to>
    <xdr:pic>
      <xdr:nvPicPr>
        <xdr:cNvPr id="9" name="Picture 30" descr="a4545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571500"/>
          <a:ext cx="1266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3.421875" style="45" customWidth="1"/>
    <col min="3" max="3" width="5.421875" style="0" customWidth="1"/>
    <col min="4" max="4" width="8.57421875" style="0" customWidth="1"/>
    <col min="7" max="7" width="2.7109375" style="0" customWidth="1"/>
    <col min="10" max="10" width="12.140625" style="0" customWidth="1"/>
    <col min="11" max="11" width="15.57421875" style="0" customWidth="1"/>
    <col min="13" max="13" width="8.7109375" style="0" customWidth="1"/>
    <col min="14" max="14" width="9.7109375" style="0" customWidth="1"/>
    <col min="17" max="17" width="10.8515625" style="0" customWidth="1"/>
  </cols>
  <sheetData>
    <row r="1" spans="2:18" ht="26.25">
      <c r="B1" s="46" t="s">
        <v>50</v>
      </c>
      <c r="C1" s="45"/>
      <c r="D1" s="45"/>
      <c r="E1" s="46" t="s">
        <v>55</v>
      </c>
      <c r="F1" s="45"/>
      <c r="G1" s="47"/>
      <c r="H1" s="45"/>
      <c r="I1" s="45"/>
      <c r="J1" s="45"/>
      <c r="K1" s="47" t="s">
        <v>56</v>
      </c>
      <c r="L1" s="45"/>
      <c r="M1" s="45"/>
      <c r="N1" s="45"/>
      <c r="O1" s="45"/>
      <c r="P1" s="45"/>
      <c r="Q1" s="45"/>
      <c r="R1" s="45"/>
    </row>
    <row r="2" spans="2:18" ht="6.75" customHeight="1" thickBot="1">
      <c r="B2" s="46"/>
      <c r="C2" s="54"/>
      <c r="D2" s="54"/>
      <c r="E2" s="54"/>
      <c r="F2" s="54"/>
      <c r="G2" s="47"/>
      <c r="H2" s="54"/>
      <c r="I2" s="54"/>
      <c r="J2" s="54"/>
      <c r="K2" s="54"/>
      <c r="L2" s="54"/>
      <c r="M2" s="54"/>
      <c r="N2" s="54"/>
      <c r="O2" s="45"/>
      <c r="P2" s="45"/>
      <c r="Q2" s="45"/>
      <c r="R2" s="45"/>
    </row>
    <row r="3" spans="2:18" ht="18.75" thickBot="1">
      <c r="B3" s="48"/>
      <c r="C3" s="48"/>
      <c r="D3" s="48"/>
      <c r="E3" s="68" t="s">
        <v>53</v>
      </c>
      <c r="F3" s="69"/>
      <c r="G3" s="69"/>
      <c r="H3" s="69"/>
      <c r="I3" s="74"/>
      <c r="J3" s="48"/>
      <c r="K3" s="48"/>
      <c r="L3" s="48"/>
      <c r="M3" s="48"/>
      <c r="N3" s="50"/>
      <c r="O3" s="48"/>
      <c r="P3" s="48"/>
      <c r="Q3" s="51"/>
      <c r="R3" s="45"/>
    </row>
    <row r="4" spans="1:18" s="55" customFormat="1" ht="21" thickBot="1">
      <c r="A4" s="52"/>
      <c r="B4" s="48"/>
      <c r="C4" s="67"/>
      <c r="D4" s="48"/>
      <c r="E4" s="96" t="s">
        <v>52</v>
      </c>
      <c r="F4" s="97"/>
      <c r="G4" s="97"/>
      <c r="H4" s="97"/>
      <c r="I4" s="97"/>
      <c r="J4" s="98"/>
      <c r="K4" s="98"/>
      <c r="L4" s="102"/>
      <c r="M4" s="103"/>
      <c r="N4" s="48"/>
      <c r="O4" s="48"/>
      <c r="P4" s="48"/>
      <c r="Q4" s="51"/>
      <c r="R4" s="52"/>
    </row>
    <row r="5" spans="1:18" s="55" customFormat="1" ht="18.75" thickBot="1">
      <c r="A5" s="52"/>
      <c r="B5" s="48"/>
      <c r="C5" s="48"/>
      <c r="D5" s="48"/>
      <c r="E5" s="99" t="s">
        <v>54</v>
      </c>
      <c r="F5" s="100"/>
      <c r="G5" s="100"/>
      <c r="H5" s="100"/>
      <c r="I5" s="100"/>
      <c r="J5" s="101"/>
      <c r="K5" s="101"/>
      <c r="L5" s="101"/>
      <c r="M5" s="101"/>
      <c r="N5" s="104"/>
      <c r="O5" s="53"/>
      <c r="P5" s="105"/>
      <c r="Q5" s="51"/>
      <c r="R5" s="52"/>
    </row>
    <row r="6" spans="1:18" s="55" customFormat="1" ht="6.75" customHeight="1">
      <c r="A6" s="52"/>
      <c r="B6" s="48"/>
      <c r="C6" s="48"/>
      <c r="D6" s="48"/>
      <c r="E6" s="48"/>
      <c r="F6" s="48"/>
      <c r="G6" s="49"/>
      <c r="H6" s="48"/>
      <c r="I6" s="48"/>
      <c r="J6" s="48"/>
      <c r="K6" s="48"/>
      <c r="L6" s="48"/>
      <c r="M6" s="48"/>
      <c r="N6" s="54"/>
      <c r="O6" s="48"/>
      <c r="P6" s="48"/>
      <c r="Q6" s="51"/>
      <c r="R6" s="52"/>
    </row>
    <row r="7" spans="1:18" s="55" customFormat="1" ht="18">
      <c r="A7" s="52"/>
      <c r="B7" s="48"/>
      <c r="C7" s="62" t="s">
        <v>57</v>
      </c>
      <c r="D7" s="48"/>
      <c r="E7" s="48"/>
      <c r="F7" s="48"/>
      <c r="G7" s="49"/>
      <c r="H7" s="48"/>
      <c r="I7" s="48"/>
      <c r="J7" s="48"/>
      <c r="K7" s="48"/>
      <c r="L7" s="48"/>
      <c r="M7" s="48"/>
      <c r="N7" s="54"/>
      <c r="O7" s="48"/>
      <c r="P7" s="48"/>
      <c r="Q7" s="51"/>
      <c r="R7" s="52"/>
    </row>
    <row r="8" spans="1:18" s="55" customFormat="1" ht="18">
      <c r="A8" s="52"/>
      <c r="B8" s="48"/>
      <c r="C8" s="62" t="s">
        <v>51</v>
      </c>
      <c r="D8" s="48"/>
      <c r="E8" s="48"/>
      <c r="F8" s="48"/>
      <c r="G8" s="49"/>
      <c r="H8" s="48"/>
      <c r="I8" s="48"/>
      <c r="J8" s="48"/>
      <c r="K8" s="48"/>
      <c r="L8" s="48"/>
      <c r="M8" s="48"/>
      <c r="N8" s="54"/>
      <c r="O8" s="48"/>
      <c r="P8" s="48"/>
      <c r="Q8" s="51"/>
      <c r="R8" s="52"/>
    </row>
    <row r="9" spans="1:18" s="55" customFormat="1" ht="11.25" customHeight="1">
      <c r="A9" s="52"/>
      <c r="B9" s="48"/>
      <c r="C9" s="48"/>
      <c r="D9" s="48"/>
      <c r="E9" s="48"/>
      <c r="F9" s="48"/>
      <c r="G9" s="49"/>
      <c r="H9" s="48"/>
      <c r="I9" s="48"/>
      <c r="J9" s="48"/>
      <c r="K9" s="48"/>
      <c r="L9" s="48"/>
      <c r="M9" s="48"/>
      <c r="N9" s="48"/>
      <c r="O9" s="51"/>
      <c r="P9" s="51"/>
      <c r="Q9" s="51"/>
      <c r="R9" s="52"/>
    </row>
    <row r="10" spans="1:18" s="55" customFormat="1" ht="18">
      <c r="A10" s="52"/>
      <c r="B10" s="51"/>
      <c r="C10" s="57" t="s">
        <v>49</v>
      </c>
      <c r="D10" s="61" t="s"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</row>
    <row r="11" spans="1:18" s="51" customFormat="1" ht="18" customHeight="1">
      <c r="A11" s="52"/>
      <c r="B11" s="57"/>
      <c r="C11" s="57"/>
      <c r="E11" s="61" t="s">
        <v>58</v>
      </c>
      <c r="K11" s="72"/>
      <c r="L11" s="45"/>
      <c r="M11" s="45"/>
      <c r="N11" s="45"/>
      <c r="O11" s="45"/>
      <c r="Q11" s="45"/>
      <c r="R11" s="52"/>
    </row>
    <row r="12" spans="2:17" s="45" customFormat="1" ht="15.75">
      <c r="B12" s="58"/>
      <c r="C12" s="56"/>
      <c r="E12" s="57" t="s">
        <v>49</v>
      </c>
      <c r="F12" s="62" t="s">
        <v>75</v>
      </c>
      <c r="K12" s="61" t="s">
        <v>88</v>
      </c>
      <c r="P12" s="51"/>
      <c r="Q12" s="51"/>
    </row>
    <row r="13" spans="2:18" s="45" customFormat="1" ht="15.75">
      <c r="B13" s="57"/>
      <c r="C13" s="56"/>
      <c r="E13" s="57" t="s">
        <v>49</v>
      </c>
      <c r="F13" s="62" t="s">
        <v>78</v>
      </c>
      <c r="K13" s="61" t="s">
        <v>89</v>
      </c>
      <c r="P13" s="51"/>
      <c r="Q13" s="51"/>
      <c r="R13" s="51"/>
    </row>
    <row r="14" spans="1:18" s="51" customFormat="1" ht="18">
      <c r="A14" s="52"/>
      <c r="B14" s="57"/>
      <c r="C14" s="56"/>
      <c r="E14" s="61" t="s">
        <v>60</v>
      </c>
      <c r="K14" s="45"/>
      <c r="L14" s="45"/>
      <c r="M14" s="45"/>
      <c r="N14" s="45"/>
      <c r="O14" s="45"/>
      <c r="R14" s="52"/>
    </row>
    <row r="15" spans="1:18" s="51" customFormat="1" ht="18">
      <c r="A15" s="52"/>
      <c r="B15" s="57"/>
      <c r="C15" s="56"/>
      <c r="E15" s="57" t="s">
        <v>49</v>
      </c>
      <c r="F15" s="62" t="s">
        <v>75</v>
      </c>
      <c r="G15" s="45"/>
      <c r="H15" s="45"/>
      <c r="K15" s="61" t="s">
        <v>88</v>
      </c>
      <c r="L15" s="45"/>
      <c r="M15" s="45"/>
      <c r="N15" s="45"/>
      <c r="O15" s="45"/>
      <c r="R15" s="52"/>
    </row>
    <row r="16" spans="1:17" s="51" customFormat="1" ht="18">
      <c r="A16" s="52"/>
      <c r="B16" s="57"/>
      <c r="E16" s="57" t="s">
        <v>49</v>
      </c>
      <c r="F16" s="62" t="s">
        <v>76</v>
      </c>
      <c r="K16" s="61" t="s">
        <v>88</v>
      </c>
      <c r="L16" s="45"/>
      <c r="M16" s="45"/>
      <c r="N16" s="45"/>
      <c r="O16" s="45"/>
      <c r="P16" s="45"/>
      <c r="Q16" s="45"/>
    </row>
    <row r="17" spans="1:18" s="51" customFormat="1" ht="18">
      <c r="A17" s="52"/>
      <c r="E17" s="57" t="s">
        <v>49</v>
      </c>
      <c r="F17" s="62" t="s">
        <v>78</v>
      </c>
      <c r="G17" s="45"/>
      <c r="H17" s="45"/>
      <c r="K17" s="61" t="s">
        <v>82</v>
      </c>
      <c r="L17" s="45"/>
      <c r="M17" s="45"/>
      <c r="N17" s="45"/>
      <c r="O17" s="45"/>
      <c r="R17" s="52"/>
    </row>
    <row r="18" spans="1:18" s="51" customFormat="1" ht="18">
      <c r="A18" s="52"/>
      <c r="B18" s="57"/>
      <c r="D18" s="57" t="s">
        <v>49</v>
      </c>
      <c r="E18" s="61" t="s">
        <v>11</v>
      </c>
      <c r="H18" s="60"/>
      <c r="I18" s="59"/>
      <c r="J18" s="45"/>
      <c r="K18" s="45"/>
      <c r="L18" s="45"/>
      <c r="M18" s="45"/>
      <c r="N18" s="45"/>
      <c r="O18" s="45"/>
      <c r="R18" s="52"/>
    </row>
    <row r="19" spans="1:18" s="51" customFormat="1" ht="18">
      <c r="A19" s="52"/>
      <c r="D19" s="56"/>
      <c r="E19" s="57" t="s">
        <v>49</v>
      </c>
      <c r="F19" s="61" t="s">
        <v>9</v>
      </c>
      <c r="H19" s="60"/>
      <c r="I19" s="59"/>
      <c r="K19" s="61" t="s">
        <v>84</v>
      </c>
      <c r="L19" s="45"/>
      <c r="M19" s="45"/>
      <c r="N19" s="45"/>
      <c r="O19" s="45"/>
      <c r="R19" s="52"/>
    </row>
    <row r="20" spans="1:18" s="51" customFormat="1" ht="18">
      <c r="A20" s="52"/>
      <c r="B20" s="57"/>
      <c r="D20" s="56"/>
      <c r="E20" s="57" t="s">
        <v>49</v>
      </c>
      <c r="F20" s="61" t="s">
        <v>10</v>
      </c>
      <c r="H20" s="61"/>
      <c r="I20" s="45"/>
      <c r="K20" s="61" t="s">
        <v>83</v>
      </c>
      <c r="L20" s="45"/>
      <c r="M20" s="45"/>
      <c r="N20" s="45"/>
      <c r="O20" s="45"/>
      <c r="R20" s="52"/>
    </row>
    <row r="21" spans="1:18" s="55" customFormat="1" ht="18">
      <c r="A21" s="52"/>
      <c r="B21" s="63"/>
      <c r="C21" s="51"/>
      <c r="D21" s="56"/>
      <c r="E21" s="57" t="s">
        <v>49</v>
      </c>
      <c r="F21" s="61" t="s">
        <v>14</v>
      </c>
      <c r="G21" s="51"/>
      <c r="H21" s="60"/>
      <c r="I21" s="59"/>
      <c r="J21" s="51"/>
      <c r="K21" s="61" t="s">
        <v>85</v>
      </c>
      <c r="L21" s="51"/>
      <c r="M21" s="45"/>
      <c r="N21" s="45"/>
      <c r="O21" s="45"/>
      <c r="P21" s="51"/>
      <c r="Q21" s="51"/>
      <c r="R21" s="52"/>
    </row>
    <row r="22" spans="1:18" s="55" customFormat="1" ht="18">
      <c r="A22" s="52"/>
      <c r="B22" s="63"/>
      <c r="C22" s="57" t="s">
        <v>49</v>
      </c>
      <c r="D22" s="61" t="s">
        <v>1</v>
      </c>
      <c r="E22" s="51"/>
      <c r="F22" s="51"/>
      <c r="G22" s="48"/>
      <c r="H22" s="48"/>
      <c r="I22" s="48"/>
      <c r="J22" s="51"/>
      <c r="K22" s="45"/>
      <c r="L22" s="48"/>
      <c r="M22" s="48"/>
      <c r="N22" s="54"/>
      <c r="O22" s="51"/>
      <c r="P22" s="51"/>
      <c r="Q22" s="51"/>
      <c r="R22" s="52"/>
    </row>
    <row r="23" spans="1:18" s="55" customFormat="1" ht="18">
      <c r="A23" s="52"/>
      <c r="B23" s="48"/>
      <c r="C23" s="57"/>
      <c r="D23" s="57" t="s">
        <v>49</v>
      </c>
      <c r="E23" s="61" t="s">
        <v>67</v>
      </c>
      <c r="F23" s="51"/>
      <c r="G23" s="54"/>
      <c r="H23" s="61" t="s">
        <v>68</v>
      </c>
      <c r="I23" s="54"/>
      <c r="J23" s="51"/>
      <c r="K23" s="48"/>
      <c r="L23" s="48"/>
      <c r="M23" s="48"/>
      <c r="N23" s="54"/>
      <c r="O23" s="51"/>
      <c r="P23" s="51"/>
      <c r="Q23" s="51"/>
      <c r="R23" s="52"/>
    </row>
    <row r="24" spans="2:18" ht="15.75">
      <c r="B24" s="54"/>
      <c r="C24" s="49"/>
      <c r="D24" s="49"/>
      <c r="E24" s="57" t="s">
        <v>49</v>
      </c>
      <c r="F24" s="61" t="s">
        <v>22</v>
      </c>
      <c r="G24" s="54"/>
      <c r="H24" s="54"/>
      <c r="I24" s="54"/>
      <c r="J24" s="51"/>
      <c r="K24" s="62" t="s">
        <v>86</v>
      </c>
      <c r="L24" s="45"/>
      <c r="M24" s="45"/>
      <c r="N24" s="45"/>
      <c r="O24" s="45"/>
      <c r="P24" s="45"/>
      <c r="Q24" s="45"/>
      <c r="R24" s="45"/>
    </row>
    <row r="25" spans="2:18" ht="15.75">
      <c r="B25" s="54"/>
      <c r="C25" s="49"/>
      <c r="D25" s="49"/>
      <c r="E25" s="57" t="s">
        <v>49</v>
      </c>
      <c r="F25" s="61" t="s">
        <v>18</v>
      </c>
      <c r="G25" s="45"/>
      <c r="H25" s="45"/>
      <c r="I25" s="45"/>
      <c r="J25" s="45"/>
      <c r="K25" s="61" t="s">
        <v>87</v>
      </c>
      <c r="L25" s="54"/>
      <c r="M25" s="54"/>
      <c r="N25" s="54"/>
      <c r="O25" s="45"/>
      <c r="P25" s="45"/>
      <c r="Q25" s="45"/>
      <c r="R25" s="45"/>
    </row>
    <row r="26" spans="2:18" ht="15.75">
      <c r="B26" s="54"/>
      <c r="C26" s="47"/>
      <c r="D26" s="57" t="s">
        <v>49</v>
      </c>
      <c r="E26" s="61" t="s">
        <v>2</v>
      </c>
      <c r="F26" s="51"/>
      <c r="G26" s="54"/>
      <c r="H26" s="57"/>
      <c r="I26" s="54"/>
      <c r="J26" s="54"/>
      <c r="K26" s="54"/>
      <c r="L26" s="54"/>
      <c r="M26" s="54"/>
      <c r="N26" s="54"/>
      <c r="O26" s="45"/>
      <c r="P26" s="45"/>
      <c r="Q26" s="45"/>
      <c r="R26" s="45"/>
    </row>
    <row r="27" spans="2:18" ht="15.75">
      <c r="B27" s="54"/>
      <c r="C27" s="54"/>
      <c r="D27" s="54"/>
      <c r="E27" s="57" t="s">
        <v>49</v>
      </c>
      <c r="F27" s="61" t="s">
        <v>35</v>
      </c>
      <c r="G27" s="45"/>
      <c r="H27" s="45"/>
      <c r="I27" s="45"/>
      <c r="J27" s="54"/>
      <c r="K27" s="61" t="s">
        <v>81</v>
      </c>
      <c r="L27" s="45"/>
      <c r="M27" s="45"/>
      <c r="N27" s="45"/>
      <c r="O27" s="45"/>
      <c r="P27" s="45"/>
      <c r="Q27" s="45"/>
      <c r="R27" s="45"/>
    </row>
    <row r="28" spans="2:18" ht="15.75">
      <c r="B28" s="45"/>
      <c r="C28" s="54"/>
      <c r="D28" s="54"/>
      <c r="E28" s="57" t="s">
        <v>49</v>
      </c>
      <c r="F28" s="61" t="s">
        <v>36</v>
      </c>
      <c r="G28" s="54"/>
      <c r="H28" s="54"/>
      <c r="I28" s="54"/>
      <c r="J28" s="54"/>
      <c r="K28" s="62" t="s">
        <v>80</v>
      </c>
      <c r="L28" s="45"/>
      <c r="M28" s="45"/>
      <c r="N28" s="45"/>
      <c r="O28" s="45"/>
      <c r="P28" s="45"/>
      <c r="Q28" s="45"/>
      <c r="R28" s="45"/>
    </row>
    <row r="29" s="51" customFormat="1" ht="15"/>
    <row r="30" s="51" customFormat="1" ht="15"/>
    <row r="31" s="51" customFormat="1" ht="15"/>
    <row r="32" spans="2:18" ht="12.7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2.7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2.7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2.7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2.7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2.7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2.7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8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2:18" ht="12.7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2:18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2:18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2:18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2:18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2:18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2:18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8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2:18" ht="12.7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2:18" ht="12.7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2:18" ht="12.7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4" spans="4:7" ht="12.75">
      <c r="D54" s="20"/>
      <c r="E54" s="20"/>
      <c r="F54" s="20"/>
      <c r="G54" s="20"/>
    </row>
    <row r="55" spans="4:7" ht="15.75">
      <c r="D55" s="15"/>
      <c r="E55" s="20"/>
      <c r="F55" s="20"/>
      <c r="G55" s="15"/>
    </row>
    <row r="56" spans="4:7" ht="15.75">
      <c r="D56" s="15"/>
      <c r="E56" s="15"/>
      <c r="F56" s="15"/>
      <c r="G56" s="65"/>
    </row>
    <row r="57" spans="4:7" ht="15.75">
      <c r="D57" s="15"/>
      <c r="E57" s="15"/>
      <c r="F57" s="15"/>
      <c r="G57" s="65"/>
    </row>
    <row r="58" spans="4:7" ht="15.75">
      <c r="D58" s="15"/>
      <c r="E58" s="15"/>
      <c r="F58" s="15"/>
      <c r="G58" s="66"/>
    </row>
    <row r="59" spans="4:7" ht="15.75">
      <c r="D59" s="15"/>
      <c r="E59" s="20"/>
      <c r="F59" s="20"/>
      <c r="G59" s="20"/>
    </row>
    <row r="60" spans="4:13" ht="15.75">
      <c r="D60" s="15"/>
      <c r="E60" s="20"/>
      <c r="F60" s="20"/>
      <c r="G60" s="20"/>
      <c r="I60" s="36"/>
      <c r="J60" s="20"/>
      <c r="K60" s="20"/>
      <c r="L60" s="20"/>
      <c r="M60" s="20"/>
    </row>
    <row r="61" spans="4:13" ht="15.75">
      <c r="D61" s="15"/>
      <c r="E61" s="20"/>
      <c r="F61" s="20"/>
      <c r="G61" s="20"/>
      <c r="I61" s="36"/>
      <c r="J61" s="20"/>
      <c r="K61" s="20"/>
      <c r="L61" s="20"/>
      <c r="M61" s="20"/>
    </row>
    <row r="62" spans="4:13" ht="15.75">
      <c r="D62" s="15"/>
      <c r="E62" s="20"/>
      <c r="F62" s="20"/>
      <c r="G62" s="20"/>
      <c r="I62" s="36"/>
      <c r="J62" s="20"/>
      <c r="K62" s="20"/>
      <c r="L62" s="20"/>
      <c r="M62" s="20"/>
    </row>
    <row r="63" spans="4:13" ht="15">
      <c r="D63" s="20"/>
      <c r="E63" s="20"/>
      <c r="F63" s="20"/>
      <c r="G63" s="20"/>
      <c r="I63" s="36"/>
      <c r="J63" s="20"/>
      <c r="K63" s="20"/>
      <c r="L63" s="20"/>
      <c r="M63" s="20"/>
    </row>
    <row r="64" spans="9:13" ht="15">
      <c r="I64" s="36"/>
      <c r="J64" s="20"/>
      <c r="K64" s="20"/>
      <c r="L64" s="20"/>
      <c r="M64" s="20"/>
    </row>
    <row r="65" spans="9:13" ht="15.75">
      <c r="I65" s="15"/>
      <c r="J65" s="20"/>
      <c r="K65" s="20"/>
      <c r="L65" s="20"/>
      <c r="M65" s="20"/>
    </row>
    <row r="66" spans="9:13" ht="15">
      <c r="I66" s="36"/>
      <c r="J66" s="20"/>
      <c r="K66" s="20"/>
      <c r="L66" s="20"/>
      <c r="M66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49">
      <selection activeCell="T69" sqref="T69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9.8515625" style="0" customWidth="1"/>
    <col min="4" max="4" width="11.140625" style="0" customWidth="1"/>
    <col min="5" max="5" width="9.57421875" style="0" customWidth="1"/>
    <col min="6" max="6" width="12.421875" style="0" customWidth="1"/>
    <col min="7" max="7" width="8.57421875" style="0" customWidth="1"/>
    <col min="8" max="8" width="8.7109375" style="0" customWidth="1"/>
    <col min="9" max="9" width="10.421875" style="0" customWidth="1"/>
    <col min="10" max="10" width="20.8515625" style="0" customWidth="1"/>
    <col min="11" max="11" width="6.28125" style="0" customWidth="1"/>
    <col min="12" max="12" width="9.421875" style="0" customWidth="1"/>
    <col min="13" max="14" width="10.00390625" style="0" customWidth="1"/>
    <col min="15" max="15" width="9.00390625" style="0" customWidth="1"/>
    <col min="16" max="16" width="3.8515625" style="0" customWidth="1"/>
    <col min="17" max="17" width="8.57421875" style="0" customWidth="1"/>
    <col min="18" max="18" width="4.8515625" style="0" customWidth="1"/>
    <col min="19" max="19" width="9.00390625" style="0" customWidth="1"/>
    <col min="20" max="20" width="8.8515625" style="0" customWidth="1"/>
    <col min="21" max="21" width="5.421875" style="0" customWidth="1"/>
    <col min="22" max="22" width="4.57421875" style="0" customWidth="1"/>
    <col min="23" max="23" width="4.00390625" style="0" customWidth="1"/>
    <col min="26" max="26" width="9.57421875" style="0" bestFit="1" customWidth="1"/>
  </cols>
  <sheetData>
    <row r="1" spans="1:28" ht="25.5">
      <c r="A1" s="1" t="s">
        <v>59</v>
      </c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2:28" ht="15.75">
      <c r="B2" s="17" t="s">
        <v>58</v>
      </c>
      <c r="F2" s="45"/>
      <c r="G2" s="17" t="s">
        <v>60</v>
      </c>
      <c r="L2" s="82" t="s">
        <v>71</v>
      </c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6:28" ht="15.75">
      <c r="F3" s="45"/>
      <c r="L3" s="5" t="s">
        <v>75</v>
      </c>
      <c r="M3" s="6"/>
      <c r="N3" s="6"/>
      <c r="O3" s="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6:28" ht="15.75">
      <c r="F4" s="45"/>
      <c r="L4" s="10" t="s">
        <v>3</v>
      </c>
      <c r="M4" s="11">
        <v>30</v>
      </c>
      <c r="N4" s="13" t="s">
        <v>6</v>
      </c>
      <c r="O4" s="22">
        <v>1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6:28" ht="15.75">
      <c r="F5" s="45"/>
      <c r="L5" s="10" t="s">
        <v>4</v>
      </c>
      <c r="M5" s="11">
        <f>90-M4</f>
        <v>60</v>
      </c>
      <c r="N5" s="10" t="s">
        <v>7</v>
      </c>
      <c r="O5" s="23">
        <f>O4*SQRT(3)</f>
        <v>1.7320508075688772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6:28" ht="15.75">
      <c r="F6" s="45"/>
      <c r="L6" s="10" t="s">
        <v>5</v>
      </c>
      <c r="M6" s="11">
        <v>90</v>
      </c>
      <c r="N6" s="10" t="s">
        <v>8</v>
      </c>
      <c r="O6" s="23">
        <f>2*O4</f>
        <v>2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6:28" ht="15.75">
      <c r="F7" s="45"/>
      <c r="L7" s="8" t="s">
        <v>72</v>
      </c>
      <c r="M7" s="9"/>
      <c r="N7" s="9"/>
      <c r="O7" s="9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6:28" ht="15.75">
      <c r="F8" s="45"/>
      <c r="L8" s="8" t="s">
        <v>73</v>
      </c>
      <c r="M8" s="9"/>
      <c r="N8" s="9"/>
      <c r="O8" s="9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6:28" ht="15.75">
      <c r="F9" s="45"/>
      <c r="L9" s="8" t="s">
        <v>74</v>
      </c>
      <c r="M9" s="9"/>
      <c r="N9" s="9"/>
      <c r="O9" s="9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2:28" ht="13.5" thickBot="1">
      <c r="B10" s="82" t="s">
        <v>71</v>
      </c>
      <c r="F10" s="45"/>
      <c r="G10" s="82" t="s">
        <v>71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2:28" ht="15.75">
      <c r="B11" s="68" t="s">
        <v>77</v>
      </c>
      <c r="C11" s="73"/>
      <c r="D11" s="73"/>
      <c r="E11" s="74"/>
      <c r="F11" s="45"/>
      <c r="G11" s="5" t="s">
        <v>76</v>
      </c>
      <c r="H11" s="6"/>
      <c r="I11" s="6"/>
      <c r="J11" s="5"/>
      <c r="L11" s="5" t="s">
        <v>78</v>
      </c>
      <c r="M11" s="6"/>
      <c r="N11" s="6"/>
      <c r="O11" s="5"/>
      <c r="Q11" s="62"/>
      <c r="R11" s="54"/>
      <c r="S11" s="54"/>
      <c r="T11" s="62"/>
      <c r="U11" s="45"/>
      <c r="V11" s="45"/>
      <c r="W11" s="45"/>
      <c r="X11" s="45"/>
      <c r="Y11" s="45"/>
      <c r="Z11" s="45"/>
      <c r="AA11" s="45"/>
      <c r="AB11" s="45"/>
    </row>
    <row r="12" spans="2:28" ht="15.75">
      <c r="B12" s="75" t="s">
        <v>3</v>
      </c>
      <c r="C12" s="11">
        <v>45</v>
      </c>
      <c r="D12" s="13" t="s">
        <v>6</v>
      </c>
      <c r="E12" s="76">
        <v>5</v>
      </c>
      <c r="F12" s="45"/>
      <c r="G12" s="10" t="s">
        <v>3</v>
      </c>
      <c r="H12" s="11">
        <v>30</v>
      </c>
      <c r="I12" s="10" t="s">
        <v>6</v>
      </c>
      <c r="J12" s="23">
        <f>J13/SQRT(3)</f>
        <v>0.9999706662364318</v>
      </c>
      <c r="L12" s="10" t="s">
        <v>3</v>
      </c>
      <c r="M12" s="11">
        <v>30</v>
      </c>
      <c r="N12" s="10" t="s">
        <v>6</v>
      </c>
      <c r="O12" s="23">
        <f>O14/2</f>
        <v>1</v>
      </c>
      <c r="Q12" s="62"/>
      <c r="R12" s="62"/>
      <c r="S12" s="62"/>
      <c r="T12" s="94"/>
      <c r="U12" s="45"/>
      <c r="V12" s="45"/>
      <c r="W12" s="45"/>
      <c r="X12" s="45"/>
      <c r="Y12" s="45"/>
      <c r="Z12" s="45"/>
      <c r="AA12" s="45"/>
      <c r="AB12" s="45"/>
    </row>
    <row r="13" spans="2:28" ht="15.75">
      <c r="B13" s="75" t="s">
        <v>4</v>
      </c>
      <c r="C13" s="11">
        <v>45</v>
      </c>
      <c r="D13" s="10" t="s">
        <v>7</v>
      </c>
      <c r="E13" s="77">
        <f>E12</f>
        <v>5</v>
      </c>
      <c r="F13" s="45"/>
      <c r="G13" s="10" t="s">
        <v>4</v>
      </c>
      <c r="H13" s="11">
        <f>90-H12</f>
        <v>60</v>
      </c>
      <c r="I13" s="13" t="s">
        <v>7</v>
      </c>
      <c r="J13" s="22">
        <v>1.732</v>
      </c>
      <c r="L13" s="10" t="s">
        <v>4</v>
      </c>
      <c r="M13" s="11">
        <f>90-M12</f>
        <v>60</v>
      </c>
      <c r="N13" s="10" t="s">
        <v>7</v>
      </c>
      <c r="O13" s="23">
        <f>O14*SQRT(3)/2</f>
        <v>1.7320508075688772</v>
      </c>
      <c r="Q13" s="62"/>
      <c r="R13" s="62"/>
      <c r="S13" s="62"/>
      <c r="T13" s="94"/>
      <c r="U13" s="45"/>
      <c r="V13" s="45"/>
      <c r="W13" s="45"/>
      <c r="X13" s="45"/>
      <c r="Y13" s="45"/>
      <c r="Z13" s="45"/>
      <c r="AA13" s="45"/>
      <c r="AB13" s="45"/>
    </row>
    <row r="14" spans="2:28" ht="15.75">
      <c r="B14" s="83" t="s">
        <v>69</v>
      </c>
      <c r="C14" s="84">
        <v>90</v>
      </c>
      <c r="D14" s="85" t="s">
        <v>8</v>
      </c>
      <c r="E14" s="86">
        <f>E12*SQRT(2)</f>
        <v>7.0710678118654755</v>
      </c>
      <c r="F14" s="45"/>
      <c r="G14" s="10" t="s">
        <v>3</v>
      </c>
      <c r="H14" s="11">
        <v>90</v>
      </c>
      <c r="I14" s="10" t="s">
        <v>8</v>
      </c>
      <c r="J14" s="23">
        <f>2*J13/SQRT(3)</f>
        <v>1.9999413324728637</v>
      </c>
      <c r="L14" s="10" t="s">
        <v>5</v>
      </c>
      <c r="M14" s="11">
        <v>90</v>
      </c>
      <c r="N14" s="13" t="s">
        <v>8</v>
      </c>
      <c r="O14" s="22">
        <v>2</v>
      </c>
      <c r="Q14" s="62"/>
      <c r="R14" s="62"/>
      <c r="S14" s="62"/>
      <c r="T14" s="94"/>
      <c r="U14" s="45"/>
      <c r="V14" s="45"/>
      <c r="W14" s="45"/>
      <c r="X14" s="45"/>
      <c r="Y14" s="45"/>
      <c r="Z14" s="45"/>
      <c r="AA14" s="45"/>
      <c r="AB14" s="45"/>
    </row>
    <row r="15" spans="2:28" ht="15.75">
      <c r="B15" s="70"/>
      <c r="C15" s="89" t="s">
        <v>70</v>
      </c>
      <c r="D15" s="89"/>
      <c r="E15" s="90"/>
      <c r="F15" s="45"/>
      <c r="G15" s="8" t="s">
        <v>72</v>
      </c>
      <c r="H15" s="9"/>
      <c r="I15" s="9"/>
      <c r="J15" s="9"/>
      <c r="L15" s="8" t="s">
        <v>72</v>
      </c>
      <c r="M15" s="9"/>
      <c r="N15" s="9"/>
      <c r="O15" s="9"/>
      <c r="Q15" s="62"/>
      <c r="R15" s="54"/>
      <c r="S15" s="54"/>
      <c r="T15" s="54"/>
      <c r="U15" s="45"/>
      <c r="V15" s="45"/>
      <c r="W15" s="45"/>
      <c r="X15" s="45"/>
      <c r="Y15" s="45"/>
      <c r="Z15" s="45"/>
      <c r="AA15" s="45"/>
      <c r="AB15" s="45"/>
    </row>
    <row r="16" spans="2:28" ht="15.75">
      <c r="B16" s="87" t="s">
        <v>3</v>
      </c>
      <c r="C16" s="40">
        <v>90</v>
      </c>
      <c r="D16" s="42" t="s">
        <v>6</v>
      </c>
      <c r="E16" s="88">
        <f>E18/SQRT(2)</f>
        <v>8.48528137423857</v>
      </c>
      <c r="F16" s="45"/>
      <c r="G16" s="8" t="s">
        <v>73</v>
      </c>
      <c r="H16" s="9"/>
      <c r="I16" s="9"/>
      <c r="J16" s="9"/>
      <c r="L16" s="8" t="s">
        <v>73</v>
      </c>
      <c r="M16" s="9"/>
      <c r="N16" s="9"/>
      <c r="O16" s="9"/>
      <c r="Q16" s="62"/>
      <c r="R16" s="54"/>
      <c r="S16" s="54"/>
      <c r="T16" s="54"/>
      <c r="U16" s="45"/>
      <c r="V16" s="45"/>
      <c r="W16" s="45"/>
      <c r="X16" s="45"/>
      <c r="Y16" s="45"/>
      <c r="Z16" s="45"/>
      <c r="AA16" s="45"/>
      <c r="AB16" s="45"/>
    </row>
    <row r="17" spans="2:28" ht="15.75">
      <c r="B17" s="75" t="s">
        <v>4</v>
      </c>
      <c r="C17" s="11">
        <v>45</v>
      </c>
      <c r="D17" s="10" t="s">
        <v>7</v>
      </c>
      <c r="E17" s="77">
        <f>E16</f>
        <v>8.48528137423857</v>
      </c>
      <c r="F17" s="45"/>
      <c r="G17" s="8" t="s">
        <v>74</v>
      </c>
      <c r="H17" s="9"/>
      <c r="I17" s="9"/>
      <c r="J17" s="9"/>
      <c r="K17" s="7"/>
      <c r="L17" s="8" t="s">
        <v>74</v>
      </c>
      <c r="M17" s="9"/>
      <c r="N17" s="9"/>
      <c r="O17" s="9"/>
      <c r="Q17" s="62"/>
      <c r="R17" s="54"/>
      <c r="S17" s="54"/>
      <c r="T17" s="54"/>
      <c r="U17" s="45"/>
      <c r="V17" s="45"/>
      <c r="W17" s="45"/>
      <c r="X17" s="45"/>
      <c r="Y17" s="45"/>
      <c r="Z17" s="45"/>
      <c r="AA17" s="45"/>
      <c r="AB17" s="45"/>
    </row>
    <row r="18" spans="2:28" ht="16.5" thickBot="1">
      <c r="B18" s="78" t="s">
        <v>69</v>
      </c>
      <c r="C18" s="79">
        <v>90</v>
      </c>
      <c r="D18" s="80" t="s">
        <v>8</v>
      </c>
      <c r="E18" s="81">
        <v>12</v>
      </c>
      <c r="F18" s="45"/>
      <c r="G18" s="17"/>
      <c r="H18" s="7"/>
      <c r="I18" s="7"/>
      <c r="J18" s="7"/>
      <c r="K18" s="7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2:28" ht="9.75" customHeight="1">
      <c r="B19" s="45"/>
      <c r="C19" s="45"/>
      <c r="D19" s="45"/>
      <c r="E19" s="45"/>
      <c r="F19" s="45"/>
      <c r="G19" s="61"/>
      <c r="H19" s="45"/>
      <c r="I19" s="45"/>
      <c r="J19" s="45"/>
      <c r="K19" s="45"/>
      <c r="L19" s="61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2:28" ht="21" thickBot="1">
      <c r="B20" s="71" t="s">
        <v>61</v>
      </c>
      <c r="Q20" s="45"/>
      <c r="R20" s="106" t="s">
        <v>3</v>
      </c>
      <c r="S20" s="107"/>
      <c r="T20" s="108" t="s">
        <v>6</v>
      </c>
      <c r="U20" s="109"/>
      <c r="V20" s="45"/>
      <c r="W20" s="106" t="s">
        <v>3</v>
      </c>
      <c r="X20" s="107"/>
      <c r="Y20" s="108" t="s">
        <v>6</v>
      </c>
      <c r="Z20" s="109"/>
      <c r="AA20" s="45"/>
      <c r="AB20" s="45"/>
    </row>
    <row r="21" spans="17:28" ht="16.5" thickBot="1">
      <c r="Q21" s="45"/>
      <c r="R21" s="110" t="s">
        <v>4</v>
      </c>
      <c r="S21" s="111"/>
      <c r="T21" s="112" t="s">
        <v>7</v>
      </c>
      <c r="U21" s="109"/>
      <c r="V21" s="45"/>
      <c r="W21" s="110" t="s">
        <v>4</v>
      </c>
      <c r="X21" s="111"/>
      <c r="Y21" s="112" t="s">
        <v>7</v>
      </c>
      <c r="Z21" s="109"/>
      <c r="AA21" s="45"/>
      <c r="AB21" s="45"/>
    </row>
    <row r="22" spans="17:28" ht="15.75">
      <c r="Q22" s="45"/>
      <c r="R22" s="113" t="s">
        <v>5</v>
      </c>
      <c r="S22" s="114"/>
      <c r="T22" s="108" t="s">
        <v>8</v>
      </c>
      <c r="U22" s="109"/>
      <c r="V22" s="45"/>
      <c r="W22" s="113" t="s">
        <v>5</v>
      </c>
      <c r="X22" s="114"/>
      <c r="Y22" s="108" t="s">
        <v>8</v>
      </c>
      <c r="Z22" s="109"/>
      <c r="AA22" s="45"/>
      <c r="AB22" s="45"/>
    </row>
    <row r="23" spans="17:28" ht="12.75"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7:28" ht="16.5" thickBot="1">
      <c r="Q24" s="45"/>
      <c r="R24" s="106" t="s">
        <v>3</v>
      </c>
      <c r="S24" s="107"/>
      <c r="T24" s="108" t="s">
        <v>6</v>
      </c>
      <c r="U24" s="109"/>
      <c r="V24" s="45"/>
      <c r="W24" s="106" t="s">
        <v>3</v>
      </c>
      <c r="X24" s="107"/>
      <c r="Y24" s="108" t="s">
        <v>6</v>
      </c>
      <c r="Z24" s="109"/>
      <c r="AA24" s="45"/>
      <c r="AB24" s="45"/>
    </row>
    <row r="25" spans="17:28" ht="16.5" thickBot="1">
      <c r="Q25" s="45"/>
      <c r="R25" s="110" t="s">
        <v>4</v>
      </c>
      <c r="S25" s="111"/>
      <c r="T25" s="112" t="s">
        <v>7</v>
      </c>
      <c r="U25" s="109"/>
      <c r="V25" s="45"/>
      <c r="W25" s="110" t="s">
        <v>4</v>
      </c>
      <c r="X25" s="111"/>
      <c r="Y25" s="112" t="s">
        <v>7</v>
      </c>
      <c r="Z25" s="109"/>
      <c r="AA25" s="45"/>
      <c r="AB25" s="45"/>
    </row>
    <row r="26" spans="17:28" ht="15.75">
      <c r="Q26" s="45"/>
      <c r="R26" s="113" t="s">
        <v>5</v>
      </c>
      <c r="S26" s="114"/>
      <c r="T26" s="108" t="s">
        <v>8</v>
      </c>
      <c r="U26" s="109"/>
      <c r="V26" s="45"/>
      <c r="W26" s="113" t="s">
        <v>5</v>
      </c>
      <c r="X26" s="114"/>
      <c r="Y26" s="108" t="s">
        <v>8</v>
      </c>
      <c r="Z26" s="109"/>
      <c r="AA26" s="45"/>
      <c r="AB26" s="45"/>
    </row>
    <row r="27" spans="17:28" ht="12.75"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7:28" ht="16.5" thickBot="1">
      <c r="Q28" s="45"/>
      <c r="R28" s="106" t="s">
        <v>3</v>
      </c>
      <c r="S28" s="107"/>
      <c r="T28" s="108" t="s">
        <v>6</v>
      </c>
      <c r="U28" s="109"/>
      <c r="V28" s="45"/>
      <c r="W28" s="106" t="s">
        <v>3</v>
      </c>
      <c r="X28" s="107"/>
      <c r="Y28" s="108" t="s">
        <v>6</v>
      </c>
      <c r="Z28" s="109"/>
      <c r="AA28" s="45"/>
      <c r="AB28" s="45"/>
    </row>
    <row r="29" spans="17:28" ht="16.5" thickBot="1">
      <c r="Q29" s="45"/>
      <c r="R29" s="110" t="s">
        <v>4</v>
      </c>
      <c r="S29" s="111"/>
      <c r="T29" s="112" t="s">
        <v>7</v>
      </c>
      <c r="U29" s="109"/>
      <c r="V29" s="45"/>
      <c r="W29" s="110" t="s">
        <v>4</v>
      </c>
      <c r="X29" s="111"/>
      <c r="Y29" s="112" t="s">
        <v>7</v>
      </c>
      <c r="Z29" s="109"/>
      <c r="AA29" s="45"/>
      <c r="AB29" s="45"/>
    </row>
    <row r="30" spans="2:28" ht="15.75">
      <c r="B30" s="5" t="s">
        <v>9</v>
      </c>
      <c r="C30" s="6"/>
      <c r="D30" s="6"/>
      <c r="E30" s="5"/>
      <c r="G30" s="5" t="s">
        <v>10</v>
      </c>
      <c r="H30" s="6"/>
      <c r="I30" s="6"/>
      <c r="J30" s="6"/>
      <c r="L30" s="5" t="s">
        <v>14</v>
      </c>
      <c r="M30" s="6"/>
      <c r="N30" s="6"/>
      <c r="O30" s="6"/>
      <c r="Q30" s="45"/>
      <c r="R30" s="113" t="s">
        <v>5</v>
      </c>
      <c r="S30" s="114"/>
      <c r="T30" s="108" t="s">
        <v>8</v>
      </c>
      <c r="U30" s="109"/>
      <c r="V30" s="45"/>
      <c r="W30" s="113" t="s">
        <v>5</v>
      </c>
      <c r="X30" s="114"/>
      <c r="Y30" s="108" t="s">
        <v>8</v>
      </c>
      <c r="Z30" s="109"/>
      <c r="AA30" s="45"/>
      <c r="AB30" s="45"/>
    </row>
    <row r="31" spans="2:28" ht="16.5" thickBot="1">
      <c r="B31" s="10" t="s">
        <v>3</v>
      </c>
      <c r="C31" s="11">
        <f>ASIN(E31/E33)*180/PI()</f>
        <v>22.619864948040426</v>
      </c>
      <c r="D31" s="13" t="s">
        <v>6</v>
      </c>
      <c r="E31" s="22">
        <v>5</v>
      </c>
      <c r="G31" s="10" t="s">
        <v>3</v>
      </c>
      <c r="H31" s="11">
        <f>ASIN(J31/J33)*180/PI()</f>
        <v>45.008654276429546</v>
      </c>
      <c r="I31" s="13" t="s">
        <v>6</v>
      </c>
      <c r="J31" s="22">
        <v>1</v>
      </c>
      <c r="L31" s="41" t="s">
        <v>3</v>
      </c>
      <c r="M31" s="39">
        <v>60</v>
      </c>
      <c r="N31" s="13" t="s">
        <v>6</v>
      </c>
      <c r="O31" s="22">
        <v>1.732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2:28" ht="16.5" thickBot="1">
      <c r="B32" s="10" t="s">
        <v>4</v>
      </c>
      <c r="C32" s="11">
        <f>90-C31</f>
        <v>67.38013505195957</v>
      </c>
      <c r="D32" s="13" t="s">
        <v>7</v>
      </c>
      <c r="E32" s="22">
        <v>12</v>
      </c>
      <c r="G32" s="10" t="s">
        <v>4</v>
      </c>
      <c r="H32" s="11">
        <f>ASIN(J32/J33)*180/PI()</f>
        <v>44.99134572357045</v>
      </c>
      <c r="I32" s="10" t="s">
        <v>7</v>
      </c>
      <c r="J32" s="23">
        <f>SQRT(J33^2-J31^2)</f>
        <v>0.9996979543842228</v>
      </c>
      <c r="L32" s="43" t="s">
        <v>4</v>
      </c>
      <c r="M32" s="44">
        <f>90-M31</f>
        <v>30</v>
      </c>
      <c r="N32" s="38" t="s">
        <v>7</v>
      </c>
      <c r="O32" s="23">
        <f>O31/TAN(M31*PI()/180)</f>
        <v>0.9999706662364322</v>
      </c>
      <c r="Q32" s="45"/>
      <c r="R32" s="106" t="s">
        <v>3</v>
      </c>
      <c r="S32" s="107"/>
      <c r="T32" s="108" t="s">
        <v>6</v>
      </c>
      <c r="U32" s="109"/>
      <c r="V32" s="45"/>
      <c r="W32" s="106" t="s">
        <v>3</v>
      </c>
      <c r="X32" s="107"/>
      <c r="Y32" s="108" t="s">
        <v>6</v>
      </c>
      <c r="Z32" s="109"/>
      <c r="AA32" s="45"/>
      <c r="AB32" s="45"/>
    </row>
    <row r="33" spans="2:28" ht="16.5" thickBot="1">
      <c r="B33" s="10" t="s">
        <v>5</v>
      </c>
      <c r="C33" s="11">
        <v>90</v>
      </c>
      <c r="D33" s="10" t="s">
        <v>8</v>
      </c>
      <c r="E33" s="23">
        <f>SQRT(E31^2+E32^2)</f>
        <v>13</v>
      </c>
      <c r="G33" s="10" t="s">
        <v>5</v>
      </c>
      <c r="H33" s="11">
        <f>180-H31-H32</f>
        <v>90</v>
      </c>
      <c r="I33" s="13" t="s">
        <v>8</v>
      </c>
      <c r="J33" s="22">
        <v>1.414</v>
      </c>
      <c r="L33" s="42" t="s">
        <v>5</v>
      </c>
      <c r="M33" s="40">
        <v>90</v>
      </c>
      <c r="N33" s="10" t="s">
        <v>8</v>
      </c>
      <c r="O33" s="23">
        <f>SQRT(O31^2+O32^2)</f>
        <v>1.9999413324728639</v>
      </c>
      <c r="Q33" s="45"/>
      <c r="R33" s="110" t="s">
        <v>4</v>
      </c>
      <c r="S33" s="111"/>
      <c r="T33" s="112" t="s">
        <v>7</v>
      </c>
      <c r="U33" s="109"/>
      <c r="V33" s="45"/>
      <c r="W33" s="110" t="s">
        <v>4</v>
      </c>
      <c r="X33" s="111"/>
      <c r="Y33" s="112" t="s">
        <v>7</v>
      </c>
      <c r="Z33" s="109"/>
      <c r="AA33" s="45"/>
      <c r="AB33" s="45"/>
    </row>
    <row r="34" spans="2:28" ht="15.75">
      <c r="B34" s="8" t="s">
        <v>12</v>
      </c>
      <c r="C34" s="9"/>
      <c r="D34" s="9"/>
      <c r="E34" s="9"/>
      <c r="F34" s="7"/>
      <c r="G34" s="16" t="s">
        <v>24</v>
      </c>
      <c r="H34" s="9"/>
      <c r="I34" s="9"/>
      <c r="J34" s="9"/>
      <c r="L34" s="8" t="s">
        <v>15</v>
      </c>
      <c r="M34" s="9"/>
      <c r="N34" s="9"/>
      <c r="O34" s="9"/>
      <c r="Q34" s="45"/>
      <c r="R34" s="113" t="s">
        <v>5</v>
      </c>
      <c r="S34" s="114"/>
      <c r="T34" s="108" t="s">
        <v>8</v>
      </c>
      <c r="U34" s="109"/>
      <c r="V34" s="45"/>
      <c r="W34" s="113" t="s">
        <v>5</v>
      </c>
      <c r="X34" s="114"/>
      <c r="Y34" s="108" t="s">
        <v>8</v>
      </c>
      <c r="Z34" s="109"/>
      <c r="AA34" s="45"/>
      <c r="AB34" s="45"/>
    </row>
    <row r="35" spans="2:28" ht="15.75">
      <c r="B35" s="8" t="s">
        <v>15</v>
      </c>
      <c r="C35" s="9"/>
      <c r="D35" s="9"/>
      <c r="E35" s="9"/>
      <c r="F35" s="7"/>
      <c r="G35" s="16" t="s">
        <v>25</v>
      </c>
      <c r="H35" s="9"/>
      <c r="I35" s="9"/>
      <c r="J35" s="9"/>
      <c r="L35" s="9" t="s">
        <v>23</v>
      </c>
      <c r="M35" s="9"/>
      <c r="N35" s="9"/>
      <c r="O35" s="9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2:28" ht="15.75">
      <c r="B36" s="8" t="s">
        <v>16</v>
      </c>
      <c r="C36" s="9"/>
      <c r="D36" s="9"/>
      <c r="E36" s="9"/>
      <c r="F36" s="7"/>
      <c r="G36" s="16" t="s">
        <v>23</v>
      </c>
      <c r="H36" s="9"/>
      <c r="I36" s="9"/>
      <c r="J36" s="9"/>
      <c r="L36" s="8" t="s">
        <v>48</v>
      </c>
      <c r="M36" s="9"/>
      <c r="N36" s="9"/>
      <c r="O36" s="9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2:28" ht="15.75">
      <c r="B37" s="8" t="s">
        <v>13</v>
      </c>
      <c r="C37" s="9"/>
      <c r="D37" s="9"/>
      <c r="E37" s="9"/>
      <c r="F37" s="7"/>
      <c r="G37" s="8" t="s">
        <v>17</v>
      </c>
      <c r="H37" s="9"/>
      <c r="I37" s="9"/>
      <c r="J37" s="9"/>
      <c r="L37" s="8" t="s">
        <v>13</v>
      </c>
      <c r="M37" s="8"/>
      <c r="N37" s="8"/>
      <c r="O37" s="9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ht="9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61"/>
      <c r="N38" s="61"/>
      <c r="O38" s="61"/>
      <c r="P38" s="61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ht="25.5">
      <c r="A39" s="1" t="s">
        <v>62</v>
      </c>
      <c r="V39" s="45"/>
      <c r="W39" s="45"/>
      <c r="X39" s="45"/>
      <c r="Y39" s="45"/>
      <c r="Z39" s="45"/>
      <c r="AA39" s="45"/>
      <c r="AB39" s="45"/>
    </row>
    <row r="40" spans="2:28" ht="21" thickBot="1">
      <c r="B40" s="3" t="s">
        <v>65</v>
      </c>
      <c r="V40" s="45"/>
      <c r="W40" s="119" t="s">
        <v>3</v>
      </c>
      <c r="X40" s="115">
        <v>10</v>
      </c>
      <c r="Y40" s="116" t="s">
        <v>6</v>
      </c>
      <c r="Z40" s="117">
        <v>44</v>
      </c>
      <c r="AA40" s="45"/>
      <c r="AB40" s="45"/>
    </row>
    <row r="41" spans="11:28" ht="16.5" thickBot="1">
      <c r="K41" s="20"/>
      <c r="L41" s="20"/>
      <c r="V41" s="45"/>
      <c r="W41" s="120" t="s">
        <v>4</v>
      </c>
      <c r="X41" s="118">
        <v>12</v>
      </c>
      <c r="Y41" s="112" t="s">
        <v>7</v>
      </c>
      <c r="Z41" s="109">
        <v>56.469</v>
      </c>
      <c r="AA41" s="45"/>
      <c r="AB41" s="45"/>
    </row>
    <row r="42" spans="11:28" ht="15.75">
      <c r="K42" s="20"/>
      <c r="L42" s="20"/>
      <c r="V42" s="45"/>
      <c r="W42" s="113" t="s">
        <v>5</v>
      </c>
      <c r="X42" s="114">
        <v>14.156</v>
      </c>
      <c r="Y42" s="108" t="s">
        <v>8</v>
      </c>
      <c r="Z42" s="109">
        <v>56.469</v>
      </c>
      <c r="AA42" s="45"/>
      <c r="AB42" s="45"/>
    </row>
    <row r="43" spans="11:28" ht="16.5" thickBot="1">
      <c r="K43" s="20"/>
      <c r="L43" s="20"/>
      <c r="V43" s="45"/>
      <c r="W43" s="106" t="s">
        <v>3</v>
      </c>
      <c r="X43" s="107">
        <v>10</v>
      </c>
      <c r="Y43" s="108" t="s">
        <v>6</v>
      </c>
      <c r="Z43" s="109">
        <v>79.531</v>
      </c>
      <c r="AA43" s="45"/>
      <c r="AB43" s="45"/>
    </row>
    <row r="44" spans="8:28" ht="16.5" thickBot="1">
      <c r="H44" s="20"/>
      <c r="I44" s="20"/>
      <c r="J44" s="20"/>
      <c r="K44" s="20"/>
      <c r="L44" s="20"/>
      <c r="V44" s="45"/>
      <c r="W44" s="110" t="s">
        <v>4</v>
      </c>
      <c r="X44" s="111">
        <v>12</v>
      </c>
      <c r="Y44" s="112" t="s">
        <v>7</v>
      </c>
      <c r="Z44" s="109">
        <v>123.531</v>
      </c>
      <c r="AA44" s="45"/>
      <c r="AB44" s="45"/>
    </row>
    <row r="45" spans="8:28" ht="15.75">
      <c r="H45" s="20"/>
      <c r="I45" s="20"/>
      <c r="J45" s="20"/>
      <c r="K45" s="20"/>
      <c r="L45" s="20"/>
      <c r="V45" s="45"/>
      <c r="W45" s="113" t="s">
        <v>5</v>
      </c>
      <c r="X45" s="114">
        <v>3.108</v>
      </c>
      <c r="Y45" s="108" t="s">
        <v>8</v>
      </c>
      <c r="Z45" s="109">
        <v>12.469</v>
      </c>
      <c r="AA45" s="45"/>
      <c r="AB45" s="45"/>
    </row>
    <row r="46" spans="8:28" ht="15.75">
      <c r="H46" s="20"/>
      <c r="I46" s="20"/>
      <c r="J46" s="20"/>
      <c r="K46" s="19"/>
      <c r="L46" s="20"/>
      <c r="V46" s="45"/>
      <c r="W46" s="45"/>
      <c r="X46" s="45"/>
      <c r="Y46" s="45"/>
      <c r="Z46" s="45"/>
      <c r="AA46" s="45"/>
      <c r="AB46" s="45"/>
    </row>
    <row r="47" spans="8:28" ht="15.75">
      <c r="H47" s="20"/>
      <c r="I47" s="15"/>
      <c r="J47" s="15"/>
      <c r="K47" s="19"/>
      <c r="L47" s="20"/>
      <c r="M47" s="7"/>
      <c r="N47" s="7"/>
      <c r="O47" s="7"/>
      <c r="P47" s="7"/>
      <c r="Q47" s="7"/>
      <c r="R47" s="7"/>
      <c r="S47" s="7"/>
      <c r="V47" s="45"/>
      <c r="W47" s="45"/>
      <c r="X47" s="45"/>
      <c r="Y47" s="45"/>
      <c r="Z47" s="45"/>
      <c r="AA47" s="45"/>
      <c r="AB47" s="45"/>
    </row>
    <row r="48" spans="8:28" ht="16.5" thickBot="1">
      <c r="H48" s="20"/>
      <c r="I48" s="15"/>
      <c r="J48" s="15"/>
      <c r="V48" s="45"/>
      <c r="W48" s="119" t="s">
        <v>3</v>
      </c>
      <c r="X48" s="115"/>
      <c r="Y48" s="116" t="s">
        <v>6</v>
      </c>
      <c r="Z48" s="117"/>
      <c r="AA48" s="45"/>
      <c r="AB48" s="45"/>
    </row>
    <row r="49" spans="8:28" ht="16.5" thickBot="1">
      <c r="H49" s="20"/>
      <c r="I49" s="15"/>
      <c r="J49" s="15"/>
      <c r="V49" s="45"/>
      <c r="W49" s="120" t="s">
        <v>4</v>
      </c>
      <c r="X49" s="118"/>
      <c r="Y49" s="112" t="s">
        <v>7</v>
      </c>
      <c r="Z49" s="109"/>
      <c r="AA49" s="45"/>
      <c r="AB49" s="45"/>
    </row>
    <row r="50" spans="2:28" s="7" customFormat="1" ht="20.25">
      <c r="B50" s="18"/>
      <c r="H50" s="20"/>
      <c r="I50" s="15"/>
      <c r="J50" s="15"/>
      <c r="K50"/>
      <c r="L50"/>
      <c r="M50"/>
      <c r="N50"/>
      <c r="O50"/>
      <c r="P50"/>
      <c r="Q50"/>
      <c r="R50"/>
      <c r="S50"/>
      <c r="V50" s="45"/>
      <c r="W50" s="113" t="s">
        <v>5</v>
      </c>
      <c r="X50" s="114"/>
      <c r="Y50" s="108" t="s">
        <v>8</v>
      </c>
      <c r="Z50" s="109"/>
      <c r="AA50" s="45"/>
      <c r="AB50" s="45"/>
    </row>
    <row r="51" spans="2:28" ht="12.75">
      <c r="B51" t="s">
        <v>64</v>
      </c>
      <c r="V51" s="45"/>
      <c r="W51" s="45"/>
      <c r="X51" s="45"/>
      <c r="Y51" s="45"/>
      <c r="Z51" s="45"/>
      <c r="AA51" s="45"/>
      <c r="AB51" s="45"/>
    </row>
    <row r="52" spans="2:28" ht="16.5" thickBot="1">
      <c r="B52" s="5" t="s">
        <v>22</v>
      </c>
      <c r="C52" s="6"/>
      <c r="D52" s="6"/>
      <c r="E52" s="6"/>
      <c r="G52" s="5" t="s">
        <v>18</v>
      </c>
      <c r="H52" s="6"/>
      <c r="I52" s="6"/>
      <c r="J52" s="6"/>
      <c r="V52" s="45"/>
      <c r="W52" s="106" t="s">
        <v>3</v>
      </c>
      <c r="X52" s="107"/>
      <c r="Y52" s="108" t="s">
        <v>6</v>
      </c>
      <c r="Z52" s="109"/>
      <c r="AA52" s="45"/>
      <c r="AB52" s="45"/>
    </row>
    <row r="53" spans="2:28" ht="16.5" thickBot="1">
      <c r="B53" s="13" t="s">
        <v>6</v>
      </c>
      <c r="C53" s="22">
        <v>1</v>
      </c>
      <c r="D53" s="13" t="s">
        <v>3</v>
      </c>
      <c r="E53" s="22">
        <v>30</v>
      </c>
      <c r="G53" s="24" t="s">
        <v>6</v>
      </c>
      <c r="H53" s="25">
        <v>9</v>
      </c>
      <c r="I53" s="24" t="s">
        <v>3</v>
      </c>
      <c r="J53" s="25">
        <v>44</v>
      </c>
      <c r="M53" s="5" t="s">
        <v>20</v>
      </c>
      <c r="N53" s="4"/>
      <c r="O53" s="5" t="s">
        <v>30</v>
      </c>
      <c r="P53" s="4"/>
      <c r="Q53" s="5" t="s">
        <v>20</v>
      </c>
      <c r="R53" s="4"/>
      <c r="S53" s="5" t="s">
        <v>19</v>
      </c>
      <c r="V53" s="45"/>
      <c r="W53" s="110" t="s">
        <v>4</v>
      </c>
      <c r="X53" s="111"/>
      <c r="Y53" s="112" t="s">
        <v>7</v>
      </c>
      <c r="Z53" s="109"/>
      <c r="AA53" s="45"/>
      <c r="AB53" s="45"/>
    </row>
    <row r="54" spans="2:28" ht="18">
      <c r="B54" s="10" t="s">
        <v>7</v>
      </c>
      <c r="C54" s="23">
        <f>C53*SIN(E54*PI()/180)/SIN(E53*PI()/180)</f>
        <v>1.7320508075688774</v>
      </c>
      <c r="D54" s="13" t="s">
        <v>4</v>
      </c>
      <c r="E54" s="22">
        <v>60</v>
      </c>
      <c r="G54" s="24" t="s">
        <v>7</v>
      </c>
      <c r="H54" s="25">
        <v>11</v>
      </c>
      <c r="I54" s="26" t="s">
        <v>4</v>
      </c>
      <c r="J54" s="27">
        <f>ASIN(H54*SIN(J53*PI()/180)/H53)*180/PI()</f>
        <v>58.10598658784395</v>
      </c>
      <c r="K54" s="95" t="s">
        <v>29</v>
      </c>
      <c r="L54" s="95"/>
      <c r="M54" s="91">
        <f>H53</f>
        <v>9</v>
      </c>
      <c r="N54" s="32" t="s">
        <v>28</v>
      </c>
      <c r="O54" s="92">
        <f>H54*SIN(J53*PI()/180)</f>
        <v>7.64124207504897</v>
      </c>
      <c r="P54" s="31" t="s">
        <v>79</v>
      </c>
      <c r="Q54" s="31"/>
      <c r="R54" s="31"/>
      <c r="S54" s="31"/>
      <c r="T54" s="30"/>
      <c r="V54" s="45"/>
      <c r="W54" s="113" t="s">
        <v>5</v>
      </c>
      <c r="X54" s="114"/>
      <c r="Y54" s="108" t="s">
        <v>8</v>
      </c>
      <c r="Z54" s="109"/>
      <c r="AA54" s="45"/>
      <c r="AB54" s="45"/>
    </row>
    <row r="55" spans="2:28" ht="15.75">
      <c r="B55" s="10" t="s">
        <v>8</v>
      </c>
      <c r="C55" s="23">
        <f>C54*SIN(E55*PI()/180)/SIN(E54*PI()/180)</f>
        <v>2.0000000000000004</v>
      </c>
      <c r="D55" s="10" t="s">
        <v>5</v>
      </c>
      <c r="E55" s="23">
        <f>180-E54-E53</f>
        <v>90</v>
      </c>
      <c r="G55" s="26" t="s">
        <v>8</v>
      </c>
      <c r="H55" s="27">
        <f>H53*SIN(J55*PI()/180)/SIN(J53*PI()/180)</f>
        <v>12.667884441895358</v>
      </c>
      <c r="I55" s="26" t="s">
        <v>5</v>
      </c>
      <c r="J55" s="27">
        <f>180-J54-J53</f>
        <v>77.89401341215606</v>
      </c>
      <c r="K55" s="82" t="s">
        <v>31</v>
      </c>
      <c r="L55" s="82"/>
      <c r="M55" s="91">
        <f>H53</f>
        <v>9</v>
      </c>
      <c r="N55" s="4" t="s">
        <v>27</v>
      </c>
      <c r="O55" s="92">
        <f>H54*SIN(J53*PI()/180)</f>
        <v>7.64124207504897</v>
      </c>
      <c r="P55" s="4"/>
      <c r="Q55" s="4"/>
      <c r="R55" s="4"/>
      <c r="S55" s="4"/>
      <c r="V55" s="45"/>
      <c r="W55" s="45"/>
      <c r="X55" s="45"/>
      <c r="Y55" s="45"/>
      <c r="Z55" s="45"/>
      <c r="AA55" s="45"/>
      <c r="AB55" s="45"/>
    </row>
    <row r="56" spans="2:28" ht="15.75">
      <c r="B56" s="8" t="s">
        <v>21</v>
      </c>
      <c r="C56" s="9"/>
      <c r="D56" s="9"/>
      <c r="E56" s="9"/>
      <c r="G56" s="33" t="s">
        <v>40</v>
      </c>
      <c r="H56" s="34">
        <f>H54</f>
        <v>11</v>
      </c>
      <c r="I56" s="33" t="s">
        <v>42</v>
      </c>
      <c r="J56" s="34">
        <f>180-J54</f>
        <v>121.89401341215606</v>
      </c>
      <c r="K56" s="64" t="s">
        <v>32</v>
      </c>
      <c r="L56" s="64"/>
      <c r="M56" s="35"/>
      <c r="N56" s="35"/>
      <c r="O56" s="92">
        <f>H54*SIN(J53*PI()/180)</f>
        <v>7.64124207504897</v>
      </c>
      <c r="P56" s="35" t="s">
        <v>28</v>
      </c>
      <c r="Q56" s="91">
        <f>H53</f>
        <v>9</v>
      </c>
      <c r="R56" s="35" t="s">
        <v>28</v>
      </c>
      <c r="S56" s="91">
        <f>H54</f>
        <v>11</v>
      </c>
      <c r="V56" s="45"/>
      <c r="W56" s="45"/>
      <c r="X56" s="45"/>
      <c r="Y56" s="45"/>
      <c r="Z56" s="45"/>
      <c r="AA56" s="45"/>
      <c r="AB56" s="45"/>
    </row>
    <row r="57" spans="2:28" ht="15.75">
      <c r="B57" s="8" t="s">
        <v>37</v>
      </c>
      <c r="C57" s="9"/>
      <c r="D57" s="9"/>
      <c r="E57" s="9"/>
      <c r="G57" s="33" t="s">
        <v>41</v>
      </c>
      <c r="H57" s="34">
        <f>H55*SIN(J57*PI()/180)/SIN(J55*PI()/180)</f>
        <v>3.157591165554965</v>
      </c>
      <c r="I57" s="33" t="s">
        <v>43</v>
      </c>
      <c r="J57" s="34">
        <f>180-J53-J56</f>
        <v>14.105986587843944</v>
      </c>
      <c r="K57" s="82" t="s">
        <v>31</v>
      </c>
      <c r="L57" s="82"/>
      <c r="M57" s="4"/>
      <c r="N57" s="4"/>
      <c r="O57" s="4" t="s">
        <v>34</v>
      </c>
      <c r="P57" s="4"/>
      <c r="Q57" s="91">
        <f>H53</f>
        <v>9</v>
      </c>
      <c r="R57" s="21" t="s">
        <v>33</v>
      </c>
      <c r="S57" s="91">
        <f>H54</f>
        <v>11</v>
      </c>
      <c r="V57" s="45"/>
      <c r="W57" s="45"/>
      <c r="X57" s="45"/>
      <c r="Y57" s="45"/>
      <c r="Z57" s="45"/>
      <c r="AA57" s="45"/>
      <c r="AB57" s="45"/>
    </row>
    <row r="58" spans="2:28" ht="15.75">
      <c r="B58" s="8" t="s">
        <v>26</v>
      </c>
      <c r="C58" s="8"/>
      <c r="D58" s="8"/>
      <c r="E58" s="9"/>
      <c r="G58" s="28" t="s">
        <v>39</v>
      </c>
      <c r="H58" s="29"/>
      <c r="I58" s="29"/>
      <c r="J58" s="29"/>
      <c r="K58" s="9"/>
      <c r="L58" s="9"/>
      <c r="M58" s="9"/>
      <c r="V58" s="45"/>
      <c r="W58" s="45"/>
      <c r="X58" s="45"/>
      <c r="Y58" s="45"/>
      <c r="Z58" s="45"/>
      <c r="AA58" s="45"/>
      <c r="AB58" s="45"/>
    </row>
    <row r="59" spans="2:28" ht="15.75">
      <c r="B59" s="17"/>
      <c r="G59" s="8" t="s">
        <v>44</v>
      </c>
      <c r="H59" s="29"/>
      <c r="I59" s="29"/>
      <c r="J59" s="29"/>
      <c r="K59" s="9"/>
      <c r="L59" s="9"/>
      <c r="M59" s="9"/>
      <c r="N59" s="7"/>
      <c r="O59" s="7"/>
      <c r="P59" s="7"/>
      <c r="Q59" s="7"/>
      <c r="R59" s="7"/>
      <c r="S59" s="7"/>
      <c r="T59" s="7"/>
      <c r="U59" s="7"/>
      <c r="V59" s="45"/>
      <c r="W59" s="45"/>
      <c r="X59" s="45"/>
      <c r="Y59" s="45"/>
      <c r="Z59" s="45"/>
      <c r="AA59" s="45"/>
      <c r="AB59" s="45"/>
    </row>
    <row r="60" spans="7:28" ht="15">
      <c r="G60" s="28" t="s">
        <v>38</v>
      </c>
      <c r="H60" s="28"/>
      <c r="I60" s="28"/>
      <c r="J60" s="29"/>
      <c r="K60" s="9"/>
      <c r="L60" s="9"/>
      <c r="M60" s="93"/>
      <c r="N60" s="7"/>
      <c r="O60" s="7"/>
      <c r="P60" s="7"/>
      <c r="Q60" s="7"/>
      <c r="R60" s="7"/>
      <c r="S60" s="7"/>
      <c r="T60" s="7"/>
      <c r="U60" s="7"/>
      <c r="V60" s="45"/>
      <c r="W60" s="45"/>
      <c r="X60" s="45"/>
      <c r="Y60" s="45"/>
      <c r="Z60" s="45"/>
      <c r="AA60" s="45"/>
      <c r="AB60" s="45"/>
    </row>
    <row r="61" spans="7:28" ht="15.75">
      <c r="G61" s="8" t="s">
        <v>45</v>
      </c>
      <c r="H61" s="9"/>
      <c r="I61" s="9"/>
      <c r="J61" s="9"/>
      <c r="K61" s="9"/>
      <c r="L61" s="9"/>
      <c r="M61" s="93"/>
      <c r="N61" s="7"/>
      <c r="O61" s="7"/>
      <c r="P61" s="7"/>
      <c r="Q61" s="7"/>
      <c r="R61" s="7"/>
      <c r="S61" s="7"/>
      <c r="T61" s="7"/>
      <c r="U61" s="7"/>
      <c r="V61" s="45"/>
      <c r="W61" s="45"/>
      <c r="X61" s="45"/>
      <c r="Y61" s="45"/>
      <c r="Z61" s="45"/>
      <c r="AA61" s="45"/>
      <c r="AB61" s="45"/>
    </row>
    <row r="62" spans="7:28" ht="15.75">
      <c r="G62" s="8" t="s">
        <v>47</v>
      </c>
      <c r="H62" s="9"/>
      <c r="I62" s="9"/>
      <c r="J62" s="9"/>
      <c r="K62" s="9"/>
      <c r="L62" s="9"/>
      <c r="M62" s="93"/>
      <c r="N62" s="7"/>
      <c r="O62" s="7"/>
      <c r="P62" s="7"/>
      <c r="Q62" s="7"/>
      <c r="R62" s="7"/>
      <c r="S62" s="7"/>
      <c r="T62" s="7"/>
      <c r="U62" s="7"/>
      <c r="V62" s="45"/>
      <c r="W62" s="45"/>
      <c r="X62" s="45"/>
      <c r="Y62" s="45"/>
      <c r="Z62" s="45"/>
      <c r="AA62" s="45"/>
      <c r="AB62" s="45"/>
    </row>
    <row r="63" spans="7:28" ht="15">
      <c r="G63" s="28" t="s">
        <v>46</v>
      </c>
      <c r="H63" s="9"/>
      <c r="I63" s="9"/>
      <c r="J63" s="9"/>
      <c r="K63" s="9"/>
      <c r="L63" s="9"/>
      <c r="M63" s="9"/>
      <c r="N63" s="7"/>
      <c r="O63" s="7"/>
      <c r="P63" s="7"/>
      <c r="Q63" s="7"/>
      <c r="R63" s="7"/>
      <c r="S63" s="7"/>
      <c r="T63" s="7"/>
      <c r="U63" s="7"/>
      <c r="V63" s="45"/>
      <c r="W63" s="45"/>
      <c r="X63" s="45"/>
      <c r="Y63" s="45"/>
      <c r="Z63" s="45"/>
      <c r="AA63" s="45"/>
      <c r="AB63" s="45"/>
    </row>
    <row r="64" spans="2:28" ht="6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2:28" ht="21" thickBot="1">
      <c r="B65" s="2" t="s">
        <v>66</v>
      </c>
      <c r="Q65" s="45"/>
      <c r="R65" s="45"/>
      <c r="S65" s="45"/>
      <c r="T65" s="45"/>
      <c r="U65" s="45"/>
      <c r="V65" s="45"/>
      <c r="W65" s="106" t="s">
        <v>3</v>
      </c>
      <c r="X65" s="107">
        <v>46.145</v>
      </c>
      <c r="Y65" s="108" t="s">
        <v>6</v>
      </c>
      <c r="Z65" s="109">
        <v>4</v>
      </c>
      <c r="AA65" s="45"/>
      <c r="AB65" s="45"/>
    </row>
    <row r="66" spans="2:28" ht="16.5" thickBot="1">
      <c r="B66" t="s">
        <v>63</v>
      </c>
      <c r="Q66" s="45"/>
      <c r="R66" s="45"/>
      <c r="S66" s="45"/>
      <c r="T66" s="45"/>
      <c r="U66" s="45"/>
      <c r="V66" s="45"/>
      <c r="W66" s="110" t="s">
        <v>4</v>
      </c>
      <c r="X66" s="111">
        <v>115.66</v>
      </c>
      <c r="Y66" s="112" t="s">
        <v>7</v>
      </c>
      <c r="Z66" s="109">
        <v>5</v>
      </c>
      <c r="AA66" s="45"/>
      <c r="AB66" s="45"/>
    </row>
    <row r="67" spans="2:28" ht="15.75">
      <c r="B67" s="5" t="s">
        <v>35</v>
      </c>
      <c r="C67" s="6"/>
      <c r="D67" s="6"/>
      <c r="E67" s="6"/>
      <c r="F67" s="7"/>
      <c r="G67" s="5" t="s">
        <v>36</v>
      </c>
      <c r="H67" s="6"/>
      <c r="I67" s="6"/>
      <c r="J67" s="6"/>
      <c r="Q67" s="45"/>
      <c r="R67" s="45"/>
      <c r="S67" s="45"/>
      <c r="T67" s="45"/>
      <c r="U67" s="45"/>
      <c r="V67" s="45"/>
      <c r="W67" s="113" t="s">
        <v>5</v>
      </c>
      <c r="X67" s="114">
        <v>18.194</v>
      </c>
      <c r="Y67" s="108" t="s">
        <v>8</v>
      </c>
      <c r="Z67" s="109">
        <v>1.73</v>
      </c>
      <c r="AA67" s="45"/>
      <c r="AB67" s="45"/>
    </row>
    <row r="68" spans="2:28" ht="15.75">
      <c r="B68" s="10" t="s">
        <v>3</v>
      </c>
      <c r="C68" s="11">
        <f>ACOS((E69^2+E70^2-E68^2)/(2*E69*E70))*180/PI()</f>
        <v>36.86989764584401</v>
      </c>
      <c r="D68" s="13" t="s">
        <v>6</v>
      </c>
      <c r="E68" s="12">
        <v>3</v>
      </c>
      <c r="G68" s="13" t="s">
        <v>3</v>
      </c>
      <c r="H68" s="12">
        <v>36.87</v>
      </c>
      <c r="I68" s="10" t="s">
        <v>6</v>
      </c>
      <c r="J68" s="11">
        <f>SQRT(J69^2+J70^2-2*J69*J70*COS(H68*PI()/180))</f>
        <v>3.000007145668099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</row>
    <row r="69" spans="2:28" ht="16.5" thickBot="1">
      <c r="B69" s="10" t="s">
        <v>4</v>
      </c>
      <c r="C69" s="11">
        <f>ACOS((E68^2+E70^2-E69^2)/(2*E68*E70))*180/PI()</f>
        <v>53.13010235415598</v>
      </c>
      <c r="D69" s="13" t="s">
        <v>7</v>
      </c>
      <c r="E69" s="14">
        <v>4</v>
      </c>
      <c r="G69" s="10" t="s">
        <v>4</v>
      </c>
      <c r="H69" s="11">
        <f>ACOS((J68^2+J70^2-J69^2)/(2*J68*J70))*180/PI()</f>
        <v>53.130102354034065</v>
      </c>
      <c r="I69" s="13" t="s">
        <v>7</v>
      </c>
      <c r="J69" s="14">
        <v>4</v>
      </c>
      <c r="Q69" s="45"/>
      <c r="R69" s="45"/>
      <c r="S69" s="45"/>
      <c r="T69" s="45"/>
      <c r="U69" s="45"/>
      <c r="V69" s="45"/>
      <c r="W69" s="106" t="s">
        <v>3</v>
      </c>
      <c r="X69" s="107"/>
      <c r="Y69" s="108" t="s">
        <v>6</v>
      </c>
      <c r="Z69" s="109"/>
      <c r="AA69" s="45"/>
      <c r="AB69" s="45"/>
    </row>
    <row r="70" spans="2:28" ht="16.5" thickBot="1">
      <c r="B70" s="10" t="s">
        <v>5</v>
      </c>
      <c r="C70" s="11">
        <f>ACOS((E68^2+E69^2-E70^2)/(2*E68*E69))*180/PI()</f>
        <v>90</v>
      </c>
      <c r="D70" s="13" t="s">
        <v>8</v>
      </c>
      <c r="E70" s="14">
        <v>5</v>
      </c>
      <c r="G70" s="10" t="s">
        <v>5</v>
      </c>
      <c r="H70" s="11">
        <f>ACOS((J68^2+J69^2-J70^2)/(2*J68*J69))*180/PI()</f>
        <v>89.99989764596592</v>
      </c>
      <c r="I70" s="13" t="s">
        <v>8</v>
      </c>
      <c r="J70" s="37">
        <v>5</v>
      </c>
      <c r="Q70" s="45"/>
      <c r="R70" s="45"/>
      <c r="S70" s="45"/>
      <c r="T70" s="45"/>
      <c r="U70" s="45"/>
      <c r="V70" s="45"/>
      <c r="W70" s="110" t="s">
        <v>4</v>
      </c>
      <c r="X70" s="111"/>
      <c r="Y70" s="112" t="s">
        <v>7</v>
      </c>
      <c r="Z70" s="109"/>
      <c r="AA70" s="45"/>
      <c r="AB70" s="45"/>
    </row>
    <row r="71" spans="2:28" ht="15.75">
      <c r="B71" s="8" t="s">
        <v>92</v>
      </c>
      <c r="C71" s="9"/>
      <c r="D71" s="9"/>
      <c r="E71" s="9"/>
      <c r="F71" s="9"/>
      <c r="G71" s="8" t="s">
        <v>93</v>
      </c>
      <c r="H71" s="9"/>
      <c r="I71" s="9"/>
      <c r="J71" s="9"/>
      <c r="Q71" s="45"/>
      <c r="R71" s="45"/>
      <c r="S71" s="45"/>
      <c r="T71" s="45"/>
      <c r="U71" s="45"/>
      <c r="V71" s="45"/>
      <c r="W71" s="113" t="s">
        <v>5</v>
      </c>
      <c r="X71" s="114"/>
      <c r="Y71" s="108" t="s">
        <v>8</v>
      </c>
      <c r="Z71" s="109"/>
      <c r="AA71" s="45"/>
      <c r="AB71" s="45"/>
    </row>
    <row r="72" spans="2:28" ht="15.75">
      <c r="B72" s="8" t="s">
        <v>91</v>
      </c>
      <c r="C72" s="9"/>
      <c r="D72" s="9"/>
      <c r="E72" s="9"/>
      <c r="F72" s="9"/>
      <c r="G72" s="8" t="s">
        <v>91</v>
      </c>
      <c r="H72" s="9"/>
      <c r="I72" s="9"/>
      <c r="J72" s="9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</row>
    <row r="73" spans="2:28" ht="16.5" thickBot="1">
      <c r="B73" s="8" t="s">
        <v>90</v>
      </c>
      <c r="C73" s="8"/>
      <c r="D73" s="8"/>
      <c r="E73" s="9"/>
      <c r="F73" s="9"/>
      <c r="G73" s="8" t="s">
        <v>90</v>
      </c>
      <c r="H73" s="8"/>
      <c r="I73" s="8"/>
      <c r="J73" s="9"/>
      <c r="Q73" s="45"/>
      <c r="R73" s="45"/>
      <c r="S73" s="45"/>
      <c r="T73" s="45"/>
      <c r="U73" s="45"/>
      <c r="V73" s="45"/>
      <c r="W73" s="106" t="s">
        <v>3</v>
      </c>
      <c r="X73" s="107"/>
      <c r="Y73" s="108" t="s">
        <v>6</v>
      </c>
      <c r="Z73" s="109"/>
      <c r="AA73" s="45"/>
      <c r="AB73" s="45"/>
    </row>
    <row r="74" spans="17:28" ht="16.5" thickBot="1">
      <c r="Q74" s="45"/>
      <c r="R74" s="45"/>
      <c r="S74" s="45"/>
      <c r="T74" s="45"/>
      <c r="U74" s="45"/>
      <c r="V74" s="45"/>
      <c r="W74" s="110" t="s">
        <v>4</v>
      </c>
      <c r="X74" s="111"/>
      <c r="Y74" s="112" t="s">
        <v>7</v>
      </c>
      <c r="Z74" s="109"/>
      <c r="AA74" s="45"/>
      <c r="AB74" s="45"/>
    </row>
    <row r="75" spans="2:26" s="45" customFormat="1" ht="9" customHeight="1">
      <c r="B75" s="62"/>
      <c r="W75" s="113" t="s">
        <v>5</v>
      </c>
      <c r="X75" s="114"/>
      <c r="Y75" s="108" t="s">
        <v>8</v>
      </c>
      <c r="Z75" s="109"/>
    </row>
    <row r="76" s="45" customFormat="1" ht="12.75"/>
    <row r="77" spans="23:26" s="45" customFormat="1" ht="16.5" thickBot="1">
      <c r="W77" s="106" t="s">
        <v>3</v>
      </c>
      <c r="X77" s="107"/>
      <c r="Y77" s="108" t="s">
        <v>6</v>
      </c>
      <c r="Z77" s="109"/>
    </row>
    <row r="78" spans="23:26" s="45" customFormat="1" ht="16.5" thickBot="1">
      <c r="W78" s="110" t="s">
        <v>4</v>
      </c>
      <c r="X78" s="111"/>
      <c r="Y78" s="112" t="s">
        <v>7</v>
      </c>
      <c r="Z78" s="109"/>
    </row>
    <row r="79" spans="23:26" s="45" customFormat="1" ht="15.75">
      <c r="W79" s="113" t="s">
        <v>5</v>
      </c>
      <c r="X79" s="114"/>
      <c r="Y79" s="108" t="s">
        <v>8</v>
      </c>
      <c r="Z79" s="109"/>
    </row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MATHEMATICAL CONCEPTS,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User</cp:lastModifiedBy>
  <dcterms:created xsi:type="dcterms:W3CDTF">2007-07-14T23:59:41Z</dcterms:created>
  <dcterms:modified xsi:type="dcterms:W3CDTF">2012-04-25T10:38:01Z</dcterms:modified>
  <cp:category/>
  <cp:version/>
  <cp:contentType/>
  <cp:contentStatus/>
</cp:coreProperties>
</file>