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90" windowWidth="15360" windowHeight="7725" tabRatio="846" activeTab="0"/>
  </bookViews>
  <sheets>
    <sheet name="intro" sheetId="1" r:id="rId1"/>
    <sheet name="letter grade" sheetId="2" r:id="rId2"/>
    <sheet name="curve test grades" sheetId="3" r:id="rId3"/>
    <sheet name="s1, first semester" sheetId="4" r:id="rId4"/>
  </sheets>
  <definedNames>
    <definedName name="a_low">'letter grade'!$G$8</definedName>
    <definedName name="alow">'letter grade'!$G$8</definedName>
    <definedName name="b_low">'letter grade'!$G$10</definedName>
    <definedName name="c_low">'letter grade'!$G$12</definedName>
    <definedName name="d_low">'letter grade'!$G$14</definedName>
    <definedName name="exa">'curve test grades'!$Q$7</definedName>
    <definedName name="exb">'curve test grades'!$Q$9</definedName>
    <definedName name="exc">'curve test grades'!$Q$11</definedName>
    <definedName name="exd">'curve test grades'!$Q$13</definedName>
    <definedName name="lowa">'letter grade'!$G$8</definedName>
    <definedName name="lowb">'letter grade'!$G$10</definedName>
    <definedName name="lowc">'letter grade'!$G$12</definedName>
    <definedName name="lowd">'letter grade'!$G$14</definedName>
    <definedName name="mean">'curve test grades'!$N$4</definedName>
    <definedName name="nmean">#REF!</definedName>
    <definedName name="nst_dev">#REF!</definedName>
    <definedName name="out_of">'letter grade'!$G$4</definedName>
    <definedName name="_xlnm.Print_Area" localSheetId="2">'curve test grades'!$G$2:$I$23</definedName>
    <definedName name="questions">'curve test grades'!$L$4</definedName>
    <definedName name="st_dev">'curve test grades'!$O$4</definedName>
  </definedNames>
  <calcPr fullCalcOnLoad="1"/>
</workbook>
</file>

<file path=xl/sharedStrings.xml><?xml version="1.0" encoding="utf-8"?>
<sst xmlns="http://schemas.openxmlformats.org/spreadsheetml/2006/main" count="166" uniqueCount="106">
  <si>
    <t>mean</t>
  </si>
  <si>
    <t>st dev</t>
  </si>
  <si>
    <t>A</t>
  </si>
  <si>
    <t>(mean)-(stdev)</t>
  </si>
  <si>
    <t>B</t>
  </si>
  <si>
    <t>mean-.25(stdev)</t>
  </si>
  <si>
    <t>C</t>
  </si>
  <si>
    <t>mean+.25(stdev)</t>
  </si>
  <si>
    <t>D</t>
  </si>
  <si>
    <t>(mean)+(stdev)</t>
  </si>
  <si>
    <t>name</t>
  </si>
  <si>
    <t>raw score</t>
  </si>
  <si>
    <t>1st:</t>
  </si>
  <si>
    <t>Enter raw scores</t>
  </si>
  <si>
    <t>Step 0:</t>
  </si>
  <si>
    <t>Step</t>
  </si>
  <si>
    <t>0th:</t>
  </si>
  <si>
    <t>2nd:</t>
  </si>
  <si>
    <t>3rd:</t>
  </si>
  <si>
    <t>grade</t>
  </si>
  <si>
    <t>4th:</t>
  </si>
  <si>
    <t>5th:</t>
  </si>
  <si>
    <t>6th:</t>
  </si>
  <si>
    <t>7th:</t>
  </si>
  <si>
    <t>8th:</t>
  </si>
  <si>
    <t>Compute curved cut off scores (automatically done w/formulas).</t>
  </si>
  <si>
    <t>Compute standard deviation (automatically done w/functions).</t>
  </si>
  <si>
    <t>Compute the mean (automatically done w/functions).</t>
  </si>
  <si>
    <t>If desired, enter student name.</t>
  </si>
  <si>
    <t>Page</t>
  </si>
  <si>
    <t>Contents</t>
  </si>
  <si>
    <t>●</t>
  </si>
  <si>
    <t>title &amp; contents</t>
  </si>
  <si>
    <t>© 2003, 2008, A. Azzolino</t>
  </si>
  <si>
    <t>z-score</t>
  </si>
  <si>
    <t>stanine</t>
  </si>
  <si>
    <t>Compute the curved grade based on mean and st. deviation (automatically w/formulas).</t>
  </si>
  <si>
    <t>Compute the stanine of each grade (automatically w/formulas).</t>
  </si>
  <si>
    <t>=IF(K87&gt;1.75,9",IF(K87&gt;1.25,"8",IF(K87&gt;0.75,"7",IF(K87&gt;0.25,"6",IF(K87&gt;-0.25,"5",IF(K87&gt;-0.75,"4",IF(K87&gt;-0.125,"3",IF(K87&gt;-1.75,"2","1"))))))))</t>
  </si>
  <si>
    <t>=IF(g3&gt;1,A",IF(g3&gt;.25,"B",IF(g3&gt;-0.25,"C",IF(g3&gt;-1,"D","F"))))</t>
  </si>
  <si>
    <t>Create a name to represent a formula or a constant</t>
  </si>
  <si>
    <t xml:space="preserve">On the Insert menu, point to Name, and then click Define. </t>
  </si>
  <si>
    <t xml:space="preserve">In the Names in workbook box, enter the name for the formula. </t>
  </si>
  <si>
    <t xml:space="preserve">In the Refers to box, type = (equal sign), followed by the formula or the constant value. </t>
  </si>
  <si>
    <t>(optional) Select all scores then Sort scores using the Sort Ascending or Sort Descending button.</t>
  </si>
  <si>
    <t>% ok</t>
  </si>
  <si>
    <t>questions</t>
  </si>
  <si>
    <t>Enter number of questions &amp; compute the % correct (automatically done w/formulas).</t>
  </si>
  <si>
    <t>Follow instructions on page.  Many cells are self-computing.</t>
  </si>
  <si>
    <t>curve test grades</t>
  </si>
  <si>
    <t>Using mean and standard deviation, curve a set of tests.</t>
  </si>
  <si>
    <t>intro</t>
  </si>
  <si>
    <t>grade test.xls</t>
  </si>
  <si>
    <t xml:space="preserve">   Sorry, this is not a magic spread sheet that communicates with ungraded test papers and </t>
  </si>
  <si>
    <t xml:space="preserve">magically grades each paper while you sleep.  You must grade each paper.  This </t>
  </si>
  <si>
    <t xml:space="preserve">spread sheet will compute the letter grade based on the number of correct out of the total </t>
  </si>
  <si>
    <t>number.</t>
  </si>
  <si>
    <t xml:space="preserve">   Again, sorry.</t>
  </si>
  <si>
    <t>letter grade</t>
  </si>
  <si>
    <t>Input number correct , total number, and grade range and the % and letter grades are stated.</t>
  </si>
  <si>
    <t>raw ok</t>
  </si>
  <si>
    <t>out of</t>
  </si>
  <si>
    <t>lower A bound</t>
  </si>
  <si>
    <t>lower B bound</t>
  </si>
  <si>
    <t>lower C bound</t>
  </si>
  <si>
    <t>lower D bound</t>
  </si>
  <si>
    <t>Enter the lower bound of each grade.</t>
  </si>
  <si>
    <t>Assigns (automatically) the letter grade given the percent.</t>
  </si>
  <si>
    <t xml:space="preserve">  If any grade is missing, you must adjust the range on the mean &amp; standard deviation or ignore these statistics.</t>
  </si>
  <si>
    <t>use =IF(D3&gt;lowa,"A",IF(D3&gt;lowb,"B",IF(D3&gt;lowc,"C",IF(D3&gt;lowd,"D","F")))) to set grades</t>
  </si>
  <si>
    <t>9th:</t>
  </si>
  <si>
    <t>z-grade</t>
  </si>
  <si>
    <t>9th: external scale</t>
  </si>
  <si>
    <t>5th: statistical curve</t>
  </si>
  <si>
    <t>Enter raw scores (number correct).</t>
  </si>
  <si>
    <t>Compute z-score for each raw score (automatically w/formulas).</t>
  </si>
  <si>
    <t>Compute (automatically) the letter grade based the external scale.</t>
  </si>
  <si>
    <t>external gr</t>
  </si>
  <si>
    <t>q2=(2/5)(t)+(3/10)(hw/cl)+(3/10)(qb)</t>
  </si>
  <si>
    <t>s1=(2/5)(q1) + (2/5)(q2) + (1/5)(mt)</t>
  </si>
  <si>
    <t>Alg II, 10BH</t>
  </si>
  <si>
    <t>hw/cl</t>
  </si>
  <si>
    <t>tests</t>
  </si>
  <si>
    <t>TESTS .40</t>
  </si>
  <si>
    <t>HW / CL .30</t>
  </si>
  <si>
    <t>QB / QZ .30</t>
  </si>
  <si>
    <t>q2grade</t>
  </si>
  <si>
    <t>q1</t>
  </si>
  <si>
    <t>q2</t>
  </si>
  <si>
    <t>s1</t>
  </si>
  <si>
    <t>raw % on qb, hw/cl, tests</t>
  </si>
  <si>
    <t>midterm</t>
  </si>
  <si>
    <t>john</t>
  </si>
  <si>
    <t>jane</t>
  </si>
  <si>
    <t>sam</t>
  </si>
  <si>
    <t>harry</t>
  </si>
  <si>
    <t>letter</t>
  </si>
  <si>
    <t>Enter names on the left (optional) and have them copied on the right.</t>
  </si>
  <si>
    <t xml:space="preserve">3rd: </t>
  </si>
  <si>
    <t>The q2, second quarter, and s1, second semester grades are computed.</t>
  </si>
  <si>
    <t>Enter or paste raw scores for qb, hw/cl, tests, q1, and the midterm.</t>
  </si>
  <si>
    <t>4th: external scale</t>
  </si>
  <si>
    <t>Enter the external scale grade lower bounds and the letter grades are computed.</t>
  </si>
  <si>
    <t>qb/qz</t>
  </si>
  <si>
    <t>s1, first semester</t>
  </si>
  <si>
    <t>Enter 3 raw 2nd quarter grades, the 1st quarter grade, and the midterm and get the 1st semester grade.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</si>
</sst>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6"/>
      <name val="Arial"/>
      <family val="0"/>
    </font>
    <font>
      <b/>
      <sz val="12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5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6" borderId="0" xfId="0" applyFont="1" applyFill="1" applyAlignment="1">
      <alignment/>
    </xf>
    <xf numFmtId="0" fontId="9" fillId="7" borderId="0" xfId="0" applyFont="1" applyFill="1" applyAlignment="1">
      <alignment/>
    </xf>
    <xf numFmtId="0" fontId="9" fillId="8" borderId="0" xfId="0" applyFont="1" applyFill="1" applyAlignment="1">
      <alignment/>
    </xf>
    <xf numFmtId="0" fontId="10" fillId="8" borderId="1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9" borderId="0" xfId="0" applyFont="1" applyFill="1" applyAlignment="1">
      <alignment/>
    </xf>
    <xf numFmtId="164" fontId="10" fillId="9" borderId="2" xfId="0" applyNumberFormat="1" applyFont="1" applyFill="1" applyBorder="1" applyAlignment="1">
      <alignment horizontal="center"/>
    </xf>
    <xf numFmtId="0" fontId="9" fillId="9" borderId="3" xfId="0" applyFont="1" applyFill="1" applyBorder="1" applyAlignment="1">
      <alignment/>
    </xf>
    <xf numFmtId="0" fontId="9" fillId="9" borderId="4" xfId="0" applyFont="1" applyFill="1" applyBorder="1" applyAlignment="1">
      <alignment/>
    </xf>
    <xf numFmtId="0" fontId="9" fillId="9" borderId="0" xfId="0" applyFont="1" applyFill="1" applyBorder="1" applyAlignment="1">
      <alignment/>
    </xf>
    <xf numFmtId="0" fontId="9" fillId="9" borderId="5" xfId="0" applyFont="1" applyFill="1" applyBorder="1" applyAlignment="1">
      <alignment/>
    </xf>
    <xf numFmtId="164" fontId="10" fillId="9" borderId="6" xfId="0" applyNumberFormat="1" applyFont="1" applyFill="1" applyBorder="1" applyAlignment="1">
      <alignment horizontal="center"/>
    </xf>
    <xf numFmtId="0" fontId="9" fillId="9" borderId="7" xfId="0" applyFont="1" applyFill="1" applyBorder="1" applyAlignment="1">
      <alignment/>
    </xf>
    <xf numFmtId="0" fontId="9" fillId="9" borderId="8" xfId="0" applyFont="1" applyFill="1" applyBorder="1" applyAlignment="1">
      <alignment/>
    </xf>
    <xf numFmtId="2" fontId="10" fillId="7" borderId="9" xfId="0" applyNumberFormat="1" applyFont="1" applyFill="1" applyBorder="1" applyAlignment="1">
      <alignment horizontal="center"/>
    </xf>
    <xf numFmtId="2" fontId="10" fillId="5" borderId="10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1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6" borderId="11" xfId="0" applyFont="1" applyFill="1" applyBorder="1" applyAlignment="1">
      <alignment/>
    </xf>
    <xf numFmtId="0" fontId="9" fillId="6" borderId="10" xfId="0" applyFont="1" applyFill="1" applyBorder="1" applyAlignment="1">
      <alignment/>
    </xf>
    <xf numFmtId="0" fontId="3" fillId="0" borderId="1" xfId="0" applyFont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7" borderId="6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5" fillId="7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 indent="1"/>
    </xf>
    <xf numFmtId="0" fontId="11" fillId="9" borderId="12" xfId="0" applyFont="1" applyFill="1" applyBorder="1" applyAlignment="1">
      <alignment/>
    </xf>
    <xf numFmtId="0" fontId="5" fillId="9" borderId="13" xfId="0" applyFont="1" applyFill="1" applyBorder="1" applyAlignment="1">
      <alignment/>
    </xf>
    <xf numFmtId="0" fontId="5" fillId="9" borderId="13" xfId="0" applyFont="1" applyFill="1" applyBorder="1" applyAlignment="1">
      <alignment horizontal="left"/>
    </xf>
    <xf numFmtId="0" fontId="5" fillId="9" borderId="1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7" borderId="2" xfId="0" applyFont="1" applyFill="1" applyBorder="1" applyAlignment="1">
      <alignment/>
    </xf>
    <xf numFmtId="0" fontId="5" fillId="7" borderId="3" xfId="0" applyFont="1" applyFill="1" applyBorder="1" applyAlignment="1">
      <alignment/>
    </xf>
    <xf numFmtId="0" fontId="5" fillId="7" borderId="3" xfId="0" applyFont="1" applyFill="1" applyBorder="1" applyAlignment="1">
      <alignment horizontal="left"/>
    </xf>
    <xf numFmtId="0" fontId="5" fillId="7" borderId="4" xfId="0" applyFont="1" applyFill="1" applyBorder="1" applyAlignment="1">
      <alignment/>
    </xf>
    <xf numFmtId="0" fontId="4" fillId="7" borderId="5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4" fillId="7" borderId="9" xfId="0" applyFont="1" applyFill="1" applyBorder="1" applyAlignment="1">
      <alignment/>
    </xf>
    <xf numFmtId="0" fontId="4" fillId="7" borderId="7" xfId="0" applyFont="1" applyFill="1" applyBorder="1" applyAlignment="1">
      <alignment/>
    </xf>
    <xf numFmtId="0" fontId="4" fillId="7" borderId="8" xfId="0" applyFont="1" applyFill="1" applyBorder="1" applyAlignment="1">
      <alignment/>
    </xf>
    <xf numFmtId="1" fontId="9" fillId="6" borderId="0" xfId="0" applyNumberFormat="1" applyFont="1" applyFill="1" applyAlignment="1">
      <alignment/>
    </xf>
    <xf numFmtId="1" fontId="10" fillId="9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11" borderId="0" xfId="0" applyFont="1" applyFill="1" applyAlignment="1">
      <alignment/>
    </xf>
    <xf numFmtId="0" fontId="9" fillId="0" borderId="1" xfId="0" applyFont="1" applyBorder="1" applyAlignment="1">
      <alignment horizontal="center"/>
    </xf>
    <xf numFmtId="0" fontId="9" fillId="11" borderId="1" xfId="0" applyFont="1" applyFill="1" applyBorder="1" applyAlignment="1">
      <alignment/>
    </xf>
    <xf numFmtId="165" fontId="9" fillId="6" borderId="1" xfId="0" applyNumberFormat="1" applyFont="1" applyFill="1" applyBorder="1" applyAlignment="1">
      <alignment/>
    </xf>
    <xf numFmtId="2" fontId="9" fillId="2" borderId="1" xfId="0" applyNumberFormat="1" applyFont="1" applyFill="1" applyBorder="1" applyAlignment="1">
      <alignment/>
    </xf>
    <xf numFmtId="0" fontId="9" fillId="11" borderId="3" xfId="0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9" fillId="11" borderId="5" xfId="0" applyFont="1" applyFill="1" applyBorder="1" applyAlignment="1">
      <alignment/>
    </xf>
    <xf numFmtId="0" fontId="9" fillId="11" borderId="7" xfId="0" applyFont="1" applyFill="1" applyBorder="1" applyAlignment="1">
      <alignment/>
    </xf>
    <xf numFmtId="0" fontId="9" fillId="11" borderId="8" xfId="0" applyFont="1" applyFill="1" applyBorder="1" applyAlignment="1">
      <alignment/>
    </xf>
    <xf numFmtId="0" fontId="0" fillId="11" borderId="0" xfId="0" applyFill="1" applyBorder="1" applyAlignment="1">
      <alignment/>
    </xf>
    <xf numFmtId="164" fontId="10" fillId="11" borderId="0" xfId="0" applyNumberFormat="1" applyFont="1" applyFill="1" applyBorder="1" applyAlignment="1">
      <alignment horizontal="center"/>
    </xf>
    <xf numFmtId="0" fontId="0" fillId="11" borderId="4" xfId="0" applyFill="1" applyBorder="1" applyAlignment="1">
      <alignment/>
    </xf>
    <xf numFmtId="1" fontId="10" fillId="11" borderId="14" xfId="0" applyNumberFormat="1" applyFont="1" applyFill="1" applyBorder="1" applyAlignment="1">
      <alignment horizontal="center"/>
    </xf>
    <xf numFmtId="2" fontId="10" fillId="7" borderId="6" xfId="0" applyNumberFormat="1" applyFont="1" applyFill="1" applyBorder="1" applyAlignment="1">
      <alignment horizontal="center"/>
    </xf>
    <xf numFmtId="2" fontId="10" fillId="5" borderId="16" xfId="0" applyNumberFormat="1" applyFont="1" applyFill="1" applyBorder="1" applyAlignment="1">
      <alignment horizontal="center"/>
    </xf>
    <xf numFmtId="2" fontId="10" fillId="9" borderId="15" xfId="0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4" fillId="2" borderId="1" xfId="0" applyNumberFormat="1" applyFont="1" applyFill="1" applyBorder="1" applyAlignment="1">
      <alignment/>
    </xf>
    <xf numFmtId="49" fontId="0" fillId="2" borderId="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" fontId="0" fillId="2" borderId="18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5" borderId="0" xfId="0" applyFill="1" applyBorder="1" applyAlignment="1">
      <alignment/>
    </xf>
    <xf numFmtId="1" fontId="0" fillId="5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12" borderId="0" xfId="0" applyFill="1" applyBorder="1" applyAlignment="1">
      <alignment/>
    </xf>
    <xf numFmtId="1" fontId="0" fillId="12" borderId="1" xfId="0" applyNumberFormat="1" applyFont="1" applyFill="1" applyBorder="1" applyAlignment="1">
      <alignment/>
    </xf>
    <xf numFmtId="1" fontId="0" fillId="12" borderId="18" xfId="0" applyNumberFormat="1" applyFont="1" applyFill="1" applyBorder="1" applyAlignment="1">
      <alignment/>
    </xf>
    <xf numFmtId="0" fontId="12" fillId="13" borderId="19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46</xdr:row>
      <xdr:rowOff>19050</xdr:rowOff>
    </xdr:from>
    <xdr:to>
      <xdr:col>12</xdr:col>
      <xdr:colOff>361950</xdr:colOff>
      <xdr:row>47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8153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523875</xdr:colOff>
      <xdr:row>46</xdr:row>
      <xdr:rowOff>19050</xdr:rowOff>
    </xdr:from>
    <xdr:to>
      <xdr:col>13</xdr:col>
      <xdr:colOff>171450</xdr:colOff>
      <xdr:row>47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8153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152400</xdr:rowOff>
    </xdr:from>
    <xdr:to>
      <xdr:col>12</xdr:col>
      <xdr:colOff>600075</xdr:colOff>
      <xdr:row>12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781050"/>
          <a:ext cx="2714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24</xdr:row>
      <xdr:rowOff>76200</xdr:rowOff>
    </xdr:from>
    <xdr:to>
      <xdr:col>14</xdr:col>
      <xdr:colOff>447675</xdr:colOff>
      <xdr:row>35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29075" y="3838575"/>
          <a:ext cx="37338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4"/>
  <sheetViews>
    <sheetView tabSelected="1" workbookViewId="0" topLeftCell="A1">
      <selection activeCell="Q43" sqref="Q43"/>
    </sheetView>
  </sheetViews>
  <sheetFormatPr defaultColWidth="9.140625" defaultRowHeight="12.75"/>
  <cols>
    <col min="1" max="1" width="3.421875" style="50" customWidth="1"/>
    <col min="2" max="2" width="9.140625" style="51" customWidth="1"/>
    <col min="3" max="3" width="5.421875" style="51" customWidth="1"/>
    <col min="4" max="4" width="8.57421875" style="51" customWidth="1"/>
    <col min="5" max="13" width="9.140625" style="51" customWidth="1"/>
    <col min="14" max="14" width="13.57421875" style="51" customWidth="1"/>
    <col min="15" max="16" width="9.140625" style="51" customWidth="1"/>
    <col min="17" max="17" width="10.8515625" style="51" customWidth="1"/>
    <col min="18" max="16384" width="9.140625" style="51" customWidth="1"/>
  </cols>
  <sheetData>
    <row r="1" s="50" customFormat="1" ht="12.75"/>
    <row r="2" spans="2:18" ht="26.25">
      <c r="B2" s="1" t="s">
        <v>52</v>
      </c>
      <c r="C2" s="50"/>
      <c r="D2" s="50"/>
      <c r="E2" s="50"/>
      <c r="F2" s="50"/>
      <c r="G2" s="2" t="s">
        <v>33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2:18" ht="18.75" thickBot="1">
      <c r="B3" s="52"/>
      <c r="C3" s="52"/>
      <c r="D3" s="52"/>
      <c r="E3" s="52"/>
      <c r="F3" s="52"/>
      <c r="G3" s="2"/>
      <c r="H3" s="52"/>
      <c r="I3" s="52"/>
      <c r="J3" s="52"/>
      <c r="K3" s="52"/>
      <c r="L3" s="52"/>
      <c r="M3" s="52"/>
      <c r="N3" s="45"/>
      <c r="O3" s="52"/>
      <c r="P3" s="52"/>
      <c r="Q3" s="4"/>
      <c r="R3" s="50"/>
    </row>
    <row r="4" spans="1:18" s="59" customFormat="1" ht="21" thickBot="1">
      <c r="A4" s="53"/>
      <c r="B4" s="52"/>
      <c r="C4" s="54" t="s">
        <v>48</v>
      </c>
      <c r="D4" s="55"/>
      <c r="E4" s="55"/>
      <c r="F4" s="56"/>
      <c r="G4" s="55"/>
      <c r="H4" s="55"/>
      <c r="I4" s="55"/>
      <c r="J4" s="55"/>
      <c r="K4" s="55"/>
      <c r="L4" s="57"/>
      <c r="M4" s="58"/>
      <c r="N4" s="52"/>
      <c r="O4" s="52"/>
      <c r="P4" s="52"/>
      <c r="Q4" s="4"/>
      <c r="R4" s="53"/>
    </row>
    <row r="5" spans="1:18" s="59" customFormat="1" ht="18">
      <c r="A5" s="53"/>
      <c r="B5" s="52"/>
      <c r="C5" s="52"/>
      <c r="D5" s="52"/>
      <c r="E5" s="52"/>
      <c r="F5" s="52"/>
      <c r="G5" s="2"/>
      <c r="H5" s="52"/>
      <c r="I5" s="52"/>
      <c r="J5" s="52"/>
      <c r="K5" s="52"/>
      <c r="L5" s="52"/>
      <c r="M5" s="52"/>
      <c r="N5" s="58"/>
      <c r="O5" s="52"/>
      <c r="P5" s="52"/>
      <c r="Q5" s="4"/>
      <c r="R5" s="53"/>
    </row>
    <row r="6" spans="1:18" s="59" customFormat="1" ht="18">
      <c r="A6" s="53"/>
      <c r="B6" s="4"/>
      <c r="C6" s="4" t="s">
        <v>29</v>
      </c>
      <c r="D6" s="4"/>
      <c r="E6" s="4"/>
      <c r="F6" s="4"/>
      <c r="G6" s="3" t="s">
        <v>30</v>
      </c>
      <c r="H6" s="3"/>
      <c r="I6" s="4"/>
      <c r="J6" s="4"/>
      <c r="K6" s="4"/>
      <c r="L6" s="4"/>
      <c r="M6" s="4"/>
      <c r="N6" s="50"/>
      <c r="O6" s="4"/>
      <c r="P6" s="4"/>
      <c r="Q6" s="4"/>
      <c r="R6" s="53"/>
    </row>
    <row r="7" spans="1:18" s="59" customFormat="1" ht="18">
      <c r="A7" s="53"/>
      <c r="B7" s="60" t="s">
        <v>31</v>
      </c>
      <c r="C7" s="4" t="s">
        <v>51</v>
      </c>
      <c r="D7" s="50"/>
      <c r="E7" s="50"/>
      <c r="F7" s="50"/>
      <c r="G7" s="4" t="s">
        <v>32</v>
      </c>
      <c r="H7" s="4"/>
      <c r="I7" s="50"/>
      <c r="J7" s="50"/>
      <c r="K7" s="50"/>
      <c r="L7" s="50"/>
      <c r="M7" s="50"/>
      <c r="N7" s="50"/>
      <c r="O7" s="50"/>
      <c r="P7" s="50"/>
      <c r="Q7" s="50"/>
      <c r="R7" s="53"/>
    </row>
    <row r="8" spans="2:18" ht="15.75">
      <c r="B8" s="3"/>
      <c r="C8" s="50"/>
      <c r="D8" s="4"/>
      <c r="E8" s="4"/>
      <c r="F8" s="4"/>
      <c r="G8" s="3"/>
      <c r="H8" s="4"/>
      <c r="I8" s="4"/>
      <c r="J8" s="4"/>
      <c r="K8" s="4"/>
      <c r="L8" s="4"/>
      <c r="M8" s="4"/>
      <c r="N8" s="50"/>
      <c r="O8" s="4"/>
      <c r="P8" s="4"/>
      <c r="Q8" s="4"/>
      <c r="R8" s="50"/>
    </row>
    <row r="9" spans="2:18" ht="15.75">
      <c r="B9" s="60" t="s">
        <v>31</v>
      </c>
      <c r="C9" s="4" t="s">
        <v>58</v>
      </c>
      <c r="D9" s="4"/>
      <c r="E9" s="4"/>
      <c r="F9" s="4"/>
      <c r="G9" s="3" t="s">
        <v>59</v>
      </c>
      <c r="H9" s="4"/>
      <c r="I9" s="4"/>
      <c r="J9" s="4"/>
      <c r="K9" s="52"/>
      <c r="L9" s="52"/>
      <c r="M9" s="4"/>
      <c r="N9" s="50"/>
      <c r="O9" s="4"/>
      <c r="P9" s="4"/>
      <c r="Q9" s="4"/>
      <c r="R9" s="50"/>
    </row>
    <row r="10" spans="1:18" s="59" customFormat="1" ht="18">
      <c r="A10" s="53"/>
      <c r="B10" s="60"/>
      <c r="C10" s="4"/>
      <c r="D10" s="4"/>
      <c r="E10" s="4"/>
      <c r="F10" s="4"/>
      <c r="G10" s="3"/>
      <c r="H10" s="4"/>
      <c r="I10" s="4"/>
      <c r="J10" s="4"/>
      <c r="K10" s="61"/>
      <c r="L10" s="52"/>
      <c r="M10" s="4"/>
      <c r="N10" s="50"/>
      <c r="O10" s="4"/>
      <c r="P10" s="4"/>
      <c r="Q10" s="4"/>
      <c r="R10" s="53"/>
    </row>
    <row r="11" spans="1:18" s="59" customFormat="1" ht="18">
      <c r="A11" s="53"/>
      <c r="B11" s="60" t="s">
        <v>31</v>
      </c>
      <c r="C11" s="4" t="s">
        <v>49</v>
      </c>
      <c r="D11" s="4"/>
      <c r="E11" s="4"/>
      <c r="F11" s="4"/>
      <c r="G11" s="3" t="s">
        <v>50</v>
      </c>
      <c r="H11" s="4"/>
      <c r="I11" s="4"/>
      <c r="J11" s="4"/>
      <c r="K11" s="52"/>
      <c r="L11" s="52"/>
      <c r="M11" s="4"/>
      <c r="N11" s="50"/>
      <c r="O11" s="4"/>
      <c r="P11" s="4"/>
      <c r="Q11" s="4"/>
      <c r="R11" s="53"/>
    </row>
    <row r="12" spans="1:18" s="59" customFormat="1" ht="18">
      <c r="A12" s="53"/>
      <c r="B12" s="60"/>
      <c r="C12" s="4"/>
      <c r="D12" s="4"/>
      <c r="E12" s="4"/>
      <c r="F12" s="4"/>
      <c r="G12" s="3"/>
      <c r="H12" s="4"/>
      <c r="I12" s="4"/>
      <c r="J12" s="4"/>
      <c r="K12" s="61"/>
      <c r="L12" s="52"/>
      <c r="M12" s="4"/>
      <c r="N12" s="50"/>
      <c r="O12" s="4"/>
      <c r="P12" s="4"/>
      <c r="Q12" s="4"/>
      <c r="R12" s="53"/>
    </row>
    <row r="13" spans="1:18" s="59" customFormat="1" ht="18">
      <c r="A13" s="53"/>
      <c r="B13" s="60" t="s">
        <v>31</v>
      </c>
      <c r="C13" s="4" t="s">
        <v>104</v>
      </c>
      <c r="D13" s="4"/>
      <c r="E13" s="4"/>
      <c r="F13" s="4"/>
      <c r="G13" s="3" t="s">
        <v>105</v>
      </c>
      <c r="H13" s="4"/>
      <c r="I13" s="4"/>
      <c r="J13" s="4"/>
      <c r="K13" s="61"/>
      <c r="L13" s="52"/>
      <c r="M13" s="4"/>
      <c r="N13" s="50"/>
      <c r="O13" s="4"/>
      <c r="P13" s="4"/>
      <c r="Q13" s="4"/>
      <c r="R13" s="53"/>
    </row>
    <row r="14" spans="1:18" s="59" customFormat="1" ht="18.75" thickBot="1">
      <c r="A14" s="53"/>
      <c r="B14" s="60"/>
      <c r="C14" s="4"/>
      <c r="D14" s="4"/>
      <c r="E14" s="4"/>
      <c r="F14" s="4"/>
      <c r="G14" s="2"/>
      <c r="H14" s="4"/>
      <c r="I14" s="4"/>
      <c r="J14" s="4"/>
      <c r="K14" s="61"/>
      <c r="L14" s="52"/>
      <c r="M14" s="4"/>
      <c r="N14" s="50"/>
      <c r="O14" s="4"/>
      <c r="P14" s="4"/>
      <c r="Q14" s="4"/>
      <c r="R14" s="53"/>
    </row>
    <row r="15" spans="1:18" s="59" customFormat="1" ht="18">
      <c r="A15" s="53"/>
      <c r="B15" s="60"/>
      <c r="C15" s="62"/>
      <c r="D15" s="63"/>
      <c r="E15" s="63"/>
      <c r="F15" s="63"/>
      <c r="G15" s="64"/>
      <c r="H15" s="63"/>
      <c r="I15" s="63"/>
      <c r="J15" s="63"/>
      <c r="K15" s="63"/>
      <c r="L15" s="63"/>
      <c r="M15" s="63"/>
      <c r="N15" s="65"/>
      <c r="O15" s="4"/>
      <c r="P15" s="4"/>
      <c r="Q15" s="4"/>
      <c r="R15" s="53"/>
    </row>
    <row r="16" spans="1:18" s="59" customFormat="1" ht="18">
      <c r="A16" s="53"/>
      <c r="B16" s="60"/>
      <c r="C16" s="47"/>
      <c r="D16" s="48" t="s">
        <v>53</v>
      </c>
      <c r="E16" s="49"/>
      <c r="F16" s="49"/>
      <c r="G16" s="48"/>
      <c r="H16" s="49"/>
      <c r="I16" s="49"/>
      <c r="J16" s="49"/>
      <c r="K16" s="49"/>
      <c r="L16" s="49"/>
      <c r="M16" s="49"/>
      <c r="N16" s="66"/>
      <c r="O16" s="4"/>
      <c r="P16" s="4"/>
      <c r="Q16" s="4"/>
      <c r="R16" s="53"/>
    </row>
    <row r="17" spans="1:18" s="59" customFormat="1" ht="18">
      <c r="A17" s="53"/>
      <c r="B17" s="4"/>
      <c r="C17" s="47"/>
      <c r="D17" s="48" t="s">
        <v>54</v>
      </c>
      <c r="E17" s="49"/>
      <c r="F17" s="49"/>
      <c r="G17" s="48"/>
      <c r="H17" s="49"/>
      <c r="I17" s="49"/>
      <c r="J17" s="49"/>
      <c r="K17" s="49"/>
      <c r="L17" s="49"/>
      <c r="M17" s="49"/>
      <c r="N17" s="66"/>
      <c r="O17" s="4"/>
      <c r="P17" s="4"/>
      <c r="Q17" s="4"/>
      <c r="R17" s="53"/>
    </row>
    <row r="18" spans="1:18" s="59" customFormat="1" ht="18">
      <c r="A18" s="53"/>
      <c r="B18" s="4"/>
      <c r="C18" s="47"/>
      <c r="D18" s="48" t="s">
        <v>55</v>
      </c>
      <c r="E18" s="49"/>
      <c r="F18" s="49"/>
      <c r="G18" s="48"/>
      <c r="H18" s="49"/>
      <c r="I18" s="49"/>
      <c r="J18" s="49"/>
      <c r="K18" s="49"/>
      <c r="L18" s="49"/>
      <c r="M18" s="49"/>
      <c r="N18" s="66"/>
      <c r="O18" s="4"/>
      <c r="P18" s="4"/>
      <c r="Q18" s="4"/>
      <c r="R18" s="53"/>
    </row>
    <row r="19" spans="2:18" ht="15.75">
      <c r="B19" s="50"/>
      <c r="C19" s="47"/>
      <c r="D19" s="48" t="s">
        <v>56</v>
      </c>
      <c r="E19" s="67"/>
      <c r="F19" s="67"/>
      <c r="G19" s="67"/>
      <c r="H19" s="67"/>
      <c r="I19" s="67"/>
      <c r="J19" s="67"/>
      <c r="K19" s="67"/>
      <c r="L19" s="67"/>
      <c r="M19" s="67"/>
      <c r="N19" s="66"/>
      <c r="O19" s="50"/>
      <c r="P19" s="50"/>
      <c r="Q19" s="50"/>
      <c r="R19" s="50"/>
    </row>
    <row r="20" spans="2:18" ht="15.75">
      <c r="B20" s="50"/>
      <c r="C20" s="47"/>
      <c r="D20" s="48"/>
      <c r="E20" s="67"/>
      <c r="F20" s="67"/>
      <c r="G20" s="67"/>
      <c r="H20" s="67"/>
      <c r="I20" s="67"/>
      <c r="J20" s="67"/>
      <c r="K20" s="67"/>
      <c r="L20" s="67"/>
      <c r="M20" s="67"/>
      <c r="N20" s="66"/>
      <c r="O20" s="50"/>
      <c r="P20" s="50"/>
      <c r="Q20" s="50"/>
      <c r="R20" s="50"/>
    </row>
    <row r="21" spans="2:18" ht="15.75">
      <c r="B21" s="50"/>
      <c r="C21" s="47"/>
      <c r="D21" s="48" t="s">
        <v>57</v>
      </c>
      <c r="E21" s="67"/>
      <c r="F21" s="67"/>
      <c r="G21" s="67"/>
      <c r="H21" s="67"/>
      <c r="I21" s="67"/>
      <c r="J21" s="67"/>
      <c r="K21" s="67"/>
      <c r="L21" s="67"/>
      <c r="M21" s="67"/>
      <c r="N21" s="66"/>
      <c r="O21" s="50"/>
      <c r="P21" s="50"/>
      <c r="Q21" s="50"/>
      <c r="R21" s="50"/>
    </row>
    <row r="22" spans="2:18" ht="13.5" thickBot="1">
      <c r="B22" s="50"/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  <c r="O22" s="50"/>
      <c r="P22" s="50"/>
      <c r="Q22" s="50"/>
      <c r="R22" s="50"/>
    </row>
    <row r="23" spans="2:18" ht="12.7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2:18" ht="12.7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2:18" ht="12.75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2:18" ht="12.75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2:18" ht="12.75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2:18" ht="12.75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18" ht="12.75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2:18" ht="12.75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2:18" ht="12.75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2:18" ht="12.75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2:18" ht="12.75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2:18" ht="12.75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2:18" ht="12.7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2:18" ht="12.75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2:18" ht="12.75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2:18" ht="12.7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2:18" ht="12.75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2:18" ht="12.7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2:18" ht="12.7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2:18" ht="12.7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2:18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2:18" ht="12.7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workbookViewId="0" topLeftCell="A1">
      <selection activeCell="G33" sqref="G33"/>
    </sheetView>
  </sheetViews>
  <sheetFormatPr defaultColWidth="9.140625" defaultRowHeight="12.75"/>
  <cols>
    <col min="1" max="1" width="3.57421875" style="0" customWidth="1"/>
    <col min="3" max="3" width="5.8515625" style="0" customWidth="1"/>
    <col min="4" max="4" width="6.421875" style="0" customWidth="1"/>
    <col min="5" max="5" width="7.421875" style="0" customWidth="1"/>
  </cols>
  <sheetData>
    <row r="1" spans="2:16" ht="12.75">
      <c r="B1" s="6" t="s">
        <v>14</v>
      </c>
      <c r="C1" s="7" t="s">
        <v>12</v>
      </c>
      <c r="D1" s="22" t="s">
        <v>17</v>
      </c>
      <c r="E1" s="24" t="s">
        <v>22</v>
      </c>
      <c r="F1" s="5"/>
      <c r="G1" s="5"/>
      <c r="H1" s="5"/>
      <c r="I1" s="5"/>
      <c r="J1" s="5"/>
      <c r="K1" s="5"/>
      <c r="L1" s="5"/>
      <c r="M1" s="5"/>
      <c r="N1" s="5"/>
      <c r="O1" s="12"/>
      <c r="P1" s="5"/>
    </row>
    <row r="2" spans="2:16" ht="13.5" thickBot="1">
      <c r="B2" s="9" t="s">
        <v>10</v>
      </c>
      <c r="C2" s="9" t="s">
        <v>60</v>
      </c>
      <c r="D2" s="41" t="s">
        <v>45</v>
      </c>
      <c r="E2" s="44" t="s">
        <v>19</v>
      </c>
      <c r="F2" s="5"/>
      <c r="G2" s="5" t="s">
        <v>17</v>
      </c>
      <c r="H2" s="5" t="s">
        <v>18</v>
      </c>
      <c r="I2" s="5" t="s">
        <v>20</v>
      </c>
      <c r="J2" s="5"/>
      <c r="M2" s="5"/>
      <c r="N2" s="5"/>
      <c r="O2" s="15"/>
      <c r="P2" s="5"/>
    </row>
    <row r="3" spans="1:16" ht="12.75">
      <c r="A3">
        <v>1</v>
      </c>
      <c r="B3" s="10"/>
      <c r="C3" s="11">
        <v>75</v>
      </c>
      <c r="D3" s="71">
        <f aca="true" t="shared" si="0" ref="D3:D32">C3/out_of*100</f>
        <v>50</v>
      </c>
      <c r="E3" s="25" t="str">
        <f aca="true" t="shared" si="1" ref="E3:E32">IF(D3&gt;=lowa,"A",IF(D3&gt;=lowb,"B",IF(D3&gt;=lowc,"C",IF(D3&gt;=lowd,"D","F"))))</f>
        <v>F</v>
      </c>
      <c r="F3" s="5"/>
      <c r="G3" s="42" t="s">
        <v>61</v>
      </c>
      <c r="H3" s="38" t="s">
        <v>0</v>
      </c>
      <c r="I3" s="39" t="s">
        <v>1</v>
      </c>
      <c r="J3" s="5"/>
      <c r="M3" s="5"/>
      <c r="N3" s="5"/>
      <c r="O3" s="15"/>
      <c r="P3" s="5"/>
    </row>
    <row r="4" spans="1:16" ht="13.5" thickBot="1">
      <c r="A4">
        <f>A3+1</f>
        <v>2</v>
      </c>
      <c r="B4" s="10"/>
      <c r="C4" s="11">
        <v>145</v>
      </c>
      <c r="D4" s="71">
        <f t="shared" si="0"/>
        <v>96.66666666666667</v>
      </c>
      <c r="E4" s="25" t="str">
        <f t="shared" si="1"/>
        <v>A</v>
      </c>
      <c r="F4" s="5"/>
      <c r="G4" s="43">
        <v>150</v>
      </c>
      <c r="H4" s="36">
        <f>AVERAGE(C3:C32)</f>
        <v>81.06666666666666</v>
      </c>
      <c r="I4" s="37">
        <f>STDEV(C3:C32)</f>
        <v>43.803584590630315</v>
      </c>
      <c r="J4" s="5"/>
      <c r="M4" s="5"/>
      <c r="N4" s="5"/>
      <c r="O4" s="15"/>
      <c r="P4" s="5"/>
    </row>
    <row r="5" spans="1:16" ht="12.75">
      <c r="A5">
        <f aca="true" t="shared" si="2" ref="A5:A32">A4+1</f>
        <v>3</v>
      </c>
      <c r="B5" s="10"/>
      <c r="C5" s="11">
        <v>100</v>
      </c>
      <c r="D5" s="71">
        <f t="shared" si="0"/>
        <v>66.66666666666666</v>
      </c>
      <c r="E5" s="25" t="str">
        <f t="shared" si="1"/>
        <v>C</v>
      </c>
      <c r="F5" s="5"/>
      <c r="G5" s="5"/>
      <c r="H5" s="5"/>
      <c r="I5" s="5"/>
      <c r="J5" s="5"/>
      <c r="N5" s="5"/>
      <c r="O5" s="15"/>
      <c r="P5" s="5"/>
    </row>
    <row r="6" spans="1:16" ht="13.5" thickBot="1">
      <c r="A6">
        <f t="shared" si="2"/>
        <v>4</v>
      </c>
      <c r="B6" s="10"/>
      <c r="C6" s="11">
        <v>250</v>
      </c>
      <c r="D6" s="71">
        <f t="shared" si="0"/>
        <v>166.66666666666669</v>
      </c>
      <c r="E6" s="25" t="str">
        <f t="shared" si="1"/>
        <v>A</v>
      </c>
      <c r="F6" s="5"/>
      <c r="G6" s="5" t="s">
        <v>21</v>
      </c>
      <c r="H6" s="5"/>
      <c r="J6" s="5"/>
      <c r="N6" s="5"/>
      <c r="O6" s="15"/>
      <c r="P6" s="5"/>
    </row>
    <row r="7" spans="1:16" ht="13.5" thickBot="1">
      <c r="A7">
        <f t="shared" si="2"/>
        <v>5</v>
      </c>
      <c r="B7" s="10"/>
      <c r="C7" s="11">
        <v>100</v>
      </c>
      <c r="D7" s="71">
        <f t="shared" si="0"/>
        <v>66.66666666666666</v>
      </c>
      <c r="E7" s="25" t="str">
        <f t="shared" si="1"/>
        <v>C</v>
      </c>
      <c r="F7" s="5"/>
      <c r="G7" s="28" t="s">
        <v>2</v>
      </c>
      <c r="H7" s="29"/>
      <c r="I7" s="30"/>
      <c r="J7" s="5"/>
      <c r="N7" s="5"/>
      <c r="O7" s="15"/>
      <c r="P7" s="5"/>
    </row>
    <row r="8" spans="1:16" ht="13.5" thickBot="1">
      <c r="A8">
        <f t="shared" si="2"/>
        <v>6</v>
      </c>
      <c r="B8" s="10"/>
      <c r="C8" s="11">
        <v>98</v>
      </c>
      <c r="D8" s="71">
        <f t="shared" si="0"/>
        <v>65.33333333333333</v>
      </c>
      <c r="E8" s="25" t="str">
        <f t="shared" si="1"/>
        <v>C</v>
      </c>
      <c r="F8" s="5"/>
      <c r="G8" s="72">
        <v>85</v>
      </c>
      <c r="H8" s="31" t="s">
        <v>62</v>
      </c>
      <c r="I8" s="32"/>
      <c r="J8" s="5"/>
      <c r="N8" s="5"/>
      <c r="O8" s="15"/>
      <c r="P8" s="5"/>
    </row>
    <row r="9" spans="1:16" ht="13.5" thickBot="1">
      <c r="A9">
        <f t="shared" si="2"/>
        <v>7</v>
      </c>
      <c r="B9" s="10"/>
      <c r="C9" s="11">
        <v>89</v>
      </c>
      <c r="D9" s="71">
        <f t="shared" si="0"/>
        <v>59.333333333333336</v>
      </c>
      <c r="E9" s="25" t="str">
        <f t="shared" si="1"/>
        <v>F</v>
      </c>
      <c r="F9" s="5"/>
      <c r="G9" s="33" t="s">
        <v>4</v>
      </c>
      <c r="H9" s="31"/>
      <c r="I9" s="32"/>
      <c r="J9" s="5"/>
      <c r="N9" s="5"/>
      <c r="O9" s="15"/>
      <c r="P9" s="5"/>
    </row>
    <row r="10" spans="1:16" ht="13.5" thickBot="1">
      <c r="A10">
        <f t="shared" si="2"/>
        <v>8</v>
      </c>
      <c r="B10" s="10"/>
      <c r="C10" s="11">
        <v>75</v>
      </c>
      <c r="D10" s="71">
        <f t="shared" si="0"/>
        <v>50</v>
      </c>
      <c r="E10" s="25" t="str">
        <f t="shared" si="1"/>
        <v>F</v>
      </c>
      <c r="F10" s="5"/>
      <c r="G10" s="72">
        <v>71</v>
      </c>
      <c r="H10" s="31" t="s">
        <v>63</v>
      </c>
      <c r="I10" s="32"/>
      <c r="J10" s="5"/>
      <c r="N10" s="5"/>
      <c r="O10" s="15"/>
      <c r="P10" s="5"/>
    </row>
    <row r="11" spans="1:16" ht="13.5" thickBot="1">
      <c r="A11">
        <f t="shared" si="2"/>
        <v>9</v>
      </c>
      <c r="B11" s="10"/>
      <c r="C11" s="11">
        <v>6</v>
      </c>
      <c r="D11" s="71">
        <f t="shared" si="0"/>
        <v>4</v>
      </c>
      <c r="E11" s="25" t="str">
        <f t="shared" si="1"/>
        <v>F</v>
      </c>
      <c r="F11" s="5"/>
      <c r="G11" s="33" t="s">
        <v>6</v>
      </c>
      <c r="H11" s="31"/>
      <c r="I11" s="32"/>
      <c r="J11" s="5"/>
      <c r="N11" s="5"/>
      <c r="O11" s="15"/>
      <c r="P11" s="5"/>
    </row>
    <row r="12" spans="1:16" ht="13.5" thickBot="1">
      <c r="A12">
        <f t="shared" si="2"/>
        <v>10</v>
      </c>
      <c r="B12" s="10"/>
      <c r="C12" s="11">
        <v>60</v>
      </c>
      <c r="D12" s="71">
        <f t="shared" si="0"/>
        <v>40</v>
      </c>
      <c r="E12" s="25" t="str">
        <f t="shared" si="1"/>
        <v>F</v>
      </c>
      <c r="F12" s="5"/>
      <c r="G12" s="72">
        <v>63</v>
      </c>
      <c r="H12" s="31" t="s">
        <v>64</v>
      </c>
      <c r="I12" s="32"/>
      <c r="J12" s="5"/>
      <c r="N12" s="5"/>
      <c r="O12" s="15"/>
      <c r="P12" s="5"/>
    </row>
    <row r="13" spans="1:16" ht="13.5" thickBot="1">
      <c r="A13">
        <f t="shared" si="2"/>
        <v>11</v>
      </c>
      <c r="B13" s="10"/>
      <c r="C13" s="11">
        <v>75</v>
      </c>
      <c r="D13" s="71">
        <f t="shared" si="0"/>
        <v>50</v>
      </c>
      <c r="E13" s="25" t="str">
        <f t="shared" si="1"/>
        <v>F</v>
      </c>
      <c r="F13" s="5"/>
      <c r="G13" s="33" t="s">
        <v>8</v>
      </c>
      <c r="H13" s="31"/>
      <c r="I13" s="32"/>
      <c r="J13" s="5"/>
      <c r="N13" s="5"/>
      <c r="O13" s="15"/>
      <c r="P13" s="5"/>
    </row>
    <row r="14" spans="1:16" ht="13.5" thickBot="1">
      <c r="A14">
        <f t="shared" si="2"/>
        <v>12</v>
      </c>
      <c r="B14" s="10"/>
      <c r="C14" s="11">
        <v>80</v>
      </c>
      <c r="D14" s="71">
        <f t="shared" si="0"/>
        <v>53.333333333333336</v>
      </c>
      <c r="E14" s="25" t="str">
        <f t="shared" si="1"/>
        <v>F</v>
      </c>
      <c r="F14" s="5" t="s">
        <v>15</v>
      </c>
      <c r="G14" s="72">
        <v>60</v>
      </c>
      <c r="H14" s="34" t="s">
        <v>65</v>
      </c>
      <c r="I14" s="35"/>
      <c r="J14" s="5"/>
      <c r="K14" s="5"/>
      <c r="L14" s="5"/>
      <c r="M14" s="5"/>
      <c r="N14" s="5"/>
      <c r="O14" s="15"/>
      <c r="P14" s="5"/>
    </row>
    <row r="15" spans="1:16" ht="12.75">
      <c r="A15">
        <f t="shared" si="2"/>
        <v>13</v>
      </c>
      <c r="B15" s="10"/>
      <c r="C15" s="11">
        <v>55</v>
      </c>
      <c r="D15" s="71">
        <f t="shared" si="0"/>
        <v>36.666666666666664</v>
      </c>
      <c r="E15" s="25" t="str">
        <f t="shared" si="1"/>
        <v>F</v>
      </c>
      <c r="F15" s="6" t="s">
        <v>16</v>
      </c>
      <c r="G15" s="6" t="s">
        <v>28</v>
      </c>
      <c r="H15" s="6"/>
      <c r="I15" s="6"/>
      <c r="J15" s="6"/>
      <c r="K15" s="6"/>
      <c r="L15" s="6"/>
      <c r="M15" s="6"/>
      <c r="N15" s="6"/>
      <c r="O15" s="15"/>
      <c r="P15" s="5"/>
    </row>
    <row r="16" spans="1:16" ht="12.75">
      <c r="A16">
        <f t="shared" si="2"/>
        <v>14</v>
      </c>
      <c r="B16" s="10"/>
      <c r="C16" s="11">
        <v>20</v>
      </c>
      <c r="D16" s="71">
        <f t="shared" si="0"/>
        <v>13.333333333333334</v>
      </c>
      <c r="E16" s="25" t="str">
        <f t="shared" si="1"/>
        <v>F</v>
      </c>
      <c r="F16" s="7" t="s">
        <v>12</v>
      </c>
      <c r="G16" s="7" t="s">
        <v>13</v>
      </c>
      <c r="H16" s="7"/>
      <c r="I16" s="7"/>
      <c r="J16" s="7"/>
      <c r="K16" s="7"/>
      <c r="L16" s="7"/>
      <c r="M16" s="7"/>
      <c r="N16" s="7"/>
      <c r="O16" s="15"/>
      <c r="P16" s="5"/>
    </row>
    <row r="17" spans="1:16" ht="12.75">
      <c r="A17">
        <f t="shared" si="2"/>
        <v>15</v>
      </c>
      <c r="B17" s="10"/>
      <c r="C17" s="11">
        <v>100</v>
      </c>
      <c r="D17" s="71">
        <f t="shared" si="0"/>
        <v>66.66666666666666</v>
      </c>
      <c r="E17" s="25" t="str">
        <f t="shared" si="1"/>
        <v>C</v>
      </c>
      <c r="F17" s="22" t="s">
        <v>17</v>
      </c>
      <c r="G17" s="22" t="s">
        <v>47</v>
      </c>
      <c r="H17" s="22"/>
      <c r="I17" s="22"/>
      <c r="J17" s="22"/>
      <c r="K17" s="22"/>
      <c r="L17" s="22"/>
      <c r="M17" s="22"/>
      <c r="N17" s="22"/>
      <c r="O17" s="15"/>
      <c r="P17" s="5"/>
    </row>
    <row r="18" spans="1:23" ht="12.75">
      <c r="A18">
        <f t="shared" si="2"/>
        <v>16</v>
      </c>
      <c r="B18" s="10"/>
      <c r="C18" s="11">
        <v>98</v>
      </c>
      <c r="D18" s="71">
        <f t="shared" si="0"/>
        <v>65.33333333333333</v>
      </c>
      <c r="E18" s="25" t="str">
        <f t="shared" si="1"/>
        <v>C</v>
      </c>
      <c r="F18" s="23" t="s">
        <v>18</v>
      </c>
      <c r="G18" s="23" t="s">
        <v>27</v>
      </c>
      <c r="H18" s="23"/>
      <c r="I18" s="23"/>
      <c r="J18" s="23"/>
      <c r="K18" s="23"/>
      <c r="L18" s="23"/>
      <c r="M18" s="23"/>
      <c r="N18" s="23"/>
      <c r="O18" s="15"/>
      <c r="P18" s="12"/>
      <c r="Q18" s="73"/>
      <c r="R18" s="73"/>
      <c r="S18" s="73"/>
      <c r="T18" s="73"/>
      <c r="U18" s="73"/>
      <c r="V18" s="73"/>
      <c r="W18" s="73"/>
    </row>
    <row r="19" spans="1:23" ht="12.75">
      <c r="A19">
        <f t="shared" si="2"/>
        <v>17</v>
      </c>
      <c r="B19" s="10"/>
      <c r="C19" s="11">
        <v>89</v>
      </c>
      <c r="D19" s="71">
        <f t="shared" si="0"/>
        <v>59.333333333333336</v>
      </c>
      <c r="E19" s="25" t="str">
        <f t="shared" si="1"/>
        <v>F</v>
      </c>
      <c r="F19" s="13" t="s">
        <v>20</v>
      </c>
      <c r="G19" s="13" t="s">
        <v>26</v>
      </c>
      <c r="H19" s="13"/>
      <c r="I19" s="13"/>
      <c r="J19" s="13"/>
      <c r="K19" s="13"/>
      <c r="L19" s="13"/>
      <c r="M19" s="13"/>
      <c r="N19" s="13"/>
      <c r="O19" s="15"/>
      <c r="P19" s="12"/>
      <c r="Q19" s="73"/>
      <c r="R19" s="73"/>
      <c r="S19" s="73"/>
      <c r="T19" s="73"/>
      <c r="U19" s="73"/>
      <c r="V19" s="73"/>
      <c r="W19" s="73"/>
    </row>
    <row r="20" spans="1:23" ht="12.75">
      <c r="A20">
        <f t="shared" si="2"/>
        <v>18</v>
      </c>
      <c r="B20" s="10"/>
      <c r="C20" s="11">
        <v>120</v>
      </c>
      <c r="D20" s="71">
        <f t="shared" si="0"/>
        <v>80</v>
      </c>
      <c r="E20" s="25" t="str">
        <f t="shared" si="1"/>
        <v>B</v>
      </c>
      <c r="F20" s="111" t="s">
        <v>68</v>
      </c>
      <c r="G20" s="112"/>
      <c r="H20" s="112"/>
      <c r="I20" s="112"/>
      <c r="J20" s="112"/>
      <c r="K20" s="112"/>
      <c r="L20" s="112"/>
      <c r="M20" s="112"/>
      <c r="N20" s="112"/>
      <c r="O20" s="15"/>
      <c r="P20" s="12"/>
      <c r="Q20" s="73"/>
      <c r="R20" s="73"/>
      <c r="S20" s="73"/>
      <c r="T20" s="73"/>
      <c r="U20" s="73"/>
      <c r="V20" s="73"/>
      <c r="W20" s="73"/>
    </row>
    <row r="21" spans="1:16" ht="21.75" customHeight="1">
      <c r="A21">
        <f t="shared" si="2"/>
        <v>19</v>
      </c>
      <c r="B21" s="10"/>
      <c r="C21" s="11">
        <v>45</v>
      </c>
      <c r="D21" s="71">
        <f t="shared" si="0"/>
        <v>30</v>
      </c>
      <c r="E21" s="25" t="str">
        <f t="shared" si="1"/>
        <v>F</v>
      </c>
      <c r="F21" s="113"/>
      <c r="G21" s="112"/>
      <c r="H21" s="112"/>
      <c r="I21" s="112"/>
      <c r="J21" s="112"/>
      <c r="K21" s="112"/>
      <c r="L21" s="112"/>
      <c r="M21" s="112"/>
      <c r="N21" s="112"/>
      <c r="O21" s="15"/>
      <c r="P21" s="5"/>
    </row>
    <row r="22" spans="1:16" ht="12.75">
      <c r="A22">
        <f t="shared" si="2"/>
        <v>20</v>
      </c>
      <c r="B22" s="10"/>
      <c r="C22" s="11">
        <v>60</v>
      </c>
      <c r="D22" s="71">
        <f t="shared" si="0"/>
        <v>40</v>
      </c>
      <c r="E22" s="25" t="str">
        <f t="shared" si="1"/>
        <v>F</v>
      </c>
      <c r="F22" s="27" t="s">
        <v>21</v>
      </c>
      <c r="G22" s="27" t="s">
        <v>66</v>
      </c>
      <c r="H22" s="27"/>
      <c r="I22" s="27"/>
      <c r="J22" s="27"/>
      <c r="K22" s="27"/>
      <c r="L22" s="27"/>
      <c r="M22" s="27"/>
      <c r="N22" s="27"/>
      <c r="O22" s="15"/>
      <c r="P22" s="5"/>
    </row>
    <row r="23" spans="1:16" ht="12.75">
      <c r="A23">
        <f t="shared" si="2"/>
        <v>21</v>
      </c>
      <c r="B23" s="10"/>
      <c r="C23" s="11">
        <v>75</v>
      </c>
      <c r="D23" s="71">
        <f t="shared" si="0"/>
        <v>50</v>
      </c>
      <c r="E23" s="25" t="str">
        <f t="shared" si="1"/>
        <v>F</v>
      </c>
      <c r="F23" s="24" t="s">
        <v>22</v>
      </c>
      <c r="G23" s="24" t="s">
        <v>67</v>
      </c>
      <c r="H23" s="24"/>
      <c r="I23" s="24"/>
      <c r="J23" s="24"/>
      <c r="K23" s="24"/>
      <c r="L23" s="24"/>
      <c r="M23" s="24"/>
      <c r="N23" s="24"/>
      <c r="O23" s="15"/>
      <c r="P23" s="5"/>
    </row>
    <row r="24" spans="1:16" ht="12.75">
      <c r="A24">
        <f t="shared" si="2"/>
        <v>22</v>
      </c>
      <c r="B24" s="10"/>
      <c r="C24" s="11">
        <v>80</v>
      </c>
      <c r="D24" s="71">
        <f t="shared" si="0"/>
        <v>53.333333333333336</v>
      </c>
      <c r="E24" s="25" t="str">
        <f t="shared" si="1"/>
        <v>F</v>
      </c>
      <c r="F24" s="5"/>
      <c r="G24" s="5"/>
      <c r="H24" s="5"/>
      <c r="I24" s="5"/>
      <c r="J24" s="5"/>
      <c r="K24" s="5"/>
      <c r="L24" s="5"/>
      <c r="M24" s="5"/>
      <c r="N24" s="5"/>
      <c r="O24" s="15"/>
      <c r="P24" s="5"/>
    </row>
    <row r="25" spans="1:16" ht="12.75">
      <c r="A25">
        <f t="shared" si="2"/>
        <v>23</v>
      </c>
      <c r="B25" s="10"/>
      <c r="C25" s="11">
        <v>55</v>
      </c>
      <c r="D25" s="71">
        <f t="shared" si="0"/>
        <v>36.666666666666664</v>
      </c>
      <c r="E25" s="25" t="str">
        <f t="shared" si="1"/>
        <v>F</v>
      </c>
      <c r="F25" s="5"/>
      <c r="G25" s="5"/>
      <c r="H25" s="5"/>
      <c r="I25" s="5"/>
      <c r="J25" s="5"/>
      <c r="K25" s="5"/>
      <c r="L25" s="5"/>
      <c r="M25" s="5"/>
      <c r="N25" s="5"/>
      <c r="O25" s="15"/>
      <c r="P25" s="5"/>
    </row>
    <row r="26" spans="1:16" ht="12.75">
      <c r="A26">
        <f t="shared" si="2"/>
        <v>24</v>
      </c>
      <c r="B26" s="10"/>
      <c r="C26" s="11">
        <v>20</v>
      </c>
      <c r="D26" s="71">
        <f t="shared" si="0"/>
        <v>13.333333333333334</v>
      </c>
      <c r="E26" s="25" t="str">
        <f t="shared" si="1"/>
        <v>F</v>
      </c>
      <c r="F26" s="5"/>
      <c r="G26" s="5"/>
      <c r="H26" s="5"/>
      <c r="I26" s="5"/>
      <c r="J26" s="5"/>
      <c r="K26" s="16"/>
      <c r="L26" s="5"/>
      <c r="M26" s="5"/>
      <c r="N26" s="5"/>
      <c r="O26" s="15"/>
      <c r="P26" s="5"/>
    </row>
    <row r="27" spans="1:16" ht="20.25">
      <c r="A27">
        <f t="shared" si="2"/>
        <v>25</v>
      </c>
      <c r="B27" s="10"/>
      <c r="C27" s="11">
        <v>50</v>
      </c>
      <c r="D27" s="71">
        <f t="shared" si="0"/>
        <v>33.33333333333333</v>
      </c>
      <c r="E27" s="25" t="str">
        <f t="shared" si="1"/>
        <v>F</v>
      </c>
      <c r="F27" s="5"/>
      <c r="G27" s="5"/>
      <c r="H27" s="5"/>
      <c r="I27" s="5"/>
      <c r="J27" s="5"/>
      <c r="K27" s="18"/>
      <c r="L27" s="5"/>
      <c r="M27" s="5"/>
      <c r="N27" s="5"/>
      <c r="O27" s="15"/>
      <c r="P27" s="5"/>
    </row>
    <row r="28" spans="1:16" ht="20.25">
      <c r="A28">
        <f t="shared" si="2"/>
        <v>26</v>
      </c>
      <c r="B28" s="10"/>
      <c r="C28" s="11">
        <v>98</v>
      </c>
      <c r="D28" s="71">
        <f t="shared" si="0"/>
        <v>65.33333333333333</v>
      </c>
      <c r="E28" s="25" t="str">
        <f t="shared" si="1"/>
        <v>C</v>
      </c>
      <c r="F28" s="5"/>
      <c r="G28" s="5"/>
      <c r="H28" s="5"/>
      <c r="I28" s="5"/>
      <c r="J28" s="5"/>
      <c r="K28" s="20"/>
      <c r="L28" s="5"/>
      <c r="M28" s="5"/>
      <c r="N28" s="5"/>
      <c r="O28" s="15"/>
      <c r="P28" s="5"/>
    </row>
    <row r="29" spans="1:16" ht="20.25">
      <c r="A29">
        <f t="shared" si="2"/>
        <v>27</v>
      </c>
      <c r="B29" s="10"/>
      <c r="C29" s="11">
        <v>89</v>
      </c>
      <c r="D29" s="71">
        <f t="shared" si="0"/>
        <v>59.333333333333336</v>
      </c>
      <c r="E29" s="25" t="str">
        <f t="shared" si="1"/>
        <v>F</v>
      </c>
      <c r="F29" s="5"/>
      <c r="G29" s="5"/>
      <c r="H29" s="5"/>
      <c r="I29" s="5"/>
      <c r="J29" s="5"/>
      <c r="K29" s="21"/>
      <c r="L29" s="5"/>
      <c r="M29" s="5"/>
      <c r="N29" s="5"/>
      <c r="O29" s="15"/>
      <c r="P29" s="5"/>
    </row>
    <row r="30" spans="1:16" ht="15.75" customHeight="1">
      <c r="A30">
        <f t="shared" si="2"/>
        <v>28</v>
      </c>
      <c r="B30" s="10"/>
      <c r="C30" s="11">
        <v>45</v>
      </c>
      <c r="D30" s="71">
        <f t="shared" si="0"/>
        <v>30</v>
      </c>
      <c r="E30" s="25" t="str">
        <f t="shared" si="1"/>
        <v>F</v>
      </c>
      <c r="F30" s="5"/>
      <c r="G30" s="5"/>
      <c r="H30" s="5"/>
      <c r="I30" s="5"/>
      <c r="J30" s="5"/>
      <c r="K30" s="18"/>
      <c r="L30" s="5"/>
      <c r="M30" s="5"/>
      <c r="N30" s="5"/>
      <c r="O30" s="15"/>
      <c r="P30" s="5"/>
    </row>
    <row r="31" spans="1:16" ht="15" customHeight="1">
      <c r="A31">
        <f t="shared" si="2"/>
        <v>29</v>
      </c>
      <c r="B31" s="10"/>
      <c r="C31" s="11">
        <v>81</v>
      </c>
      <c r="D31" s="71">
        <f t="shared" si="0"/>
        <v>54</v>
      </c>
      <c r="E31" s="25" t="str">
        <f t="shared" si="1"/>
        <v>F</v>
      </c>
      <c r="F31" s="5"/>
      <c r="G31" s="5"/>
      <c r="H31" s="5"/>
      <c r="I31" s="5"/>
      <c r="J31" s="5"/>
      <c r="K31" s="20"/>
      <c r="L31" s="5"/>
      <c r="M31" s="5"/>
      <c r="N31" s="5"/>
      <c r="O31" s="15"/>
      <c r="P31" s="5"/>
    </row>
    <row r="32" spans="1:16" ht="14.25" customHeight="1">
      <c r="A32">
        <f t="shared" si="2"/>
        <v>30</v>
      </c>
      <c r="B32" s="10"/>
      <c r="C32" s="11">
        <v>99</v>
      </c>
      <c r="D32" s="71">
        <f t="shared" si="0"/>
        <v>66</v>
      </c>
      <c r="E32" s="25" t="str">
        <f t="shared" si="1"/>
        <v>C</v>
      </c>
      <c r="F32" s="5"/>
      <c r="G32" s="5"/>
      <c r="H32" s="5"/>
      <c r="I32" s="5"/>
      <c r="J32" s="5"/>
      <c r="K32" s="14"/>
      <c r="L32" s="5"/>
      <c r="M32" s="5"/>
      <c r="N32" s="5"/>
      <c r="O32" s="15"/>
      <c r="P32" s="5"/>
    </row>
    <row r="33" spans="2:16" ht="12.75">
      <c r="B33" s="5"/>
      <c r="D33" s="5"/>
      <c r="E33" s="5"/>
      <c r="O33" s="5"/>
      <c r="P33" s="5"/>
    </row>
    <row r="34" spans="2:16" ht="12.75">
      <c r="B34" s="5"/>
      <c r="D34" s="5"/>
      <c r="E34" s="5"/>
      <c r="O34" s="5"/>
      <c r="P34" s="5"/>
    </row>
    <row r="35" spans="2:16" ht="12.75">
      <c r="B35" s="5"/>
      <c r="D35" s="5"/>
      <c r="E35" s="5"/>
      <c r="O35" s="5"/>
      <c r="P35" s="5"/>
    </row>
    <row r="45" ht="12.75">
      <c r="G45" t="s">
        <v>69</v>
      </c>
    </row>
  </sheetData>
  <mergeCells count="1">
    <mergeCell ref="F20:N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workbookViewId="0" topLeftCell="A1">
      <selection activeCell="F37" sqref="F37"/>
    </sheetView>
  </sheetViews>
  <sheetFormatPr defaultColWidth="9.140625" defaultRowHeight="12.75"/>
  <cols>
    <col min="1" max="1" width="3.57421875" style="5" customWidth="1"/>
    <col min="2" max="2" width="10.8515625" style="5" customWidth="1"/>
    <col min="3" max="3" width="8.421875" style="0" customWidth="1"/>
    <col min="4" max="4" width="8.28125" style="5" customWidth="1"/>
    <col min="5" max="5" width="6.421875" style="5" customWidth="1"/>
    <col min="6" max="6" width="7.00390625" style="5" customWidth="1"/>
    <col min="7" max="7" width="5.421875" style="12" customWidth="1"/>
    <col min="8" max="8" width="9.421875" style="5" customWidth="1"/>
    <col min="9" max="9" width="4.8515625" style="5" customWidth="1"/>
    <col min="10" max="10" width="9.140625" style="5" customWidth="1"/>
    <col min="11" max="11" width="8.8515625" style="5" customWidth="1"/>
    <col min="12" max="16" width="9.140625" style="5" customWidth="1"/>
    <col min="17" max="17" width="13.57421875" style="5" customWidth="1"/>
    <col min="18" max="16384" width="9.140625" style="5" customWidth="1"/>
  </cols>
  <sheetData>
    <row r="1" spans="2:18" ht="12">
      <c r="B1" s="6" t="s">
        <v>14</v>
      </c>
      <c r="C1" s="7" t="s">
        <v>12</v>
      </c>
      <c r="D1" s="22" t="s">
        <v>17</v>
      </c>
      <c r="E1" s="6" t="s">
        <v>22</v>
      </c>
      <c r="F1" s="24" t="s">
        <v>23</v>
      </c>
      <c r="G1" s="8" t="s">
        <v>24</v>
      </c>
      <c r="H1" s="74" t="s">
        <v>70</v>
      </c>
      <c r="R1" s="12"/>
    </row>
    <row r="2" spans="2:18" ht="12.75" thickBot="1">
      <c r="B2" s="9" t="s">
        <v>10</v>
      </c>
      <c r="C2" s="9" t="s">
        <v>11</v>
      </c>
      <c r="D2" s="75" t="s">
        <v>45</v>
      </c>
      <c r="E2" s="9" t="s">
        <v>34</v>
      </c>
      <c r="F2" s="44" t="s">
        <v>71</v>
      </c>
      <c r="G2" s="44" t="s">
        <v>35</v>
      </c>
      <c r="H2" s="76" t="s">
        <v>77</v>
      </c>
      <c r="L2" s="5" t="s">
        <v>17</v>
      </c>
      <c r="N2" s="5" t="s">
        <v>18</v>
      </c>
      <c r="O2" s="5" t="s">
        <v>20</v>
      </c>
      <c r="R2" s="15"/>
    </row>
    <row r="3" spans="1:18" ht="12">
      <c r="A3" s="5">
        <v>1</v>
      </c>
      <c r="B3" s="10"/>
      <c r="C3" s="11">
        <v>99</v>
      </c>
      <c r="D3" s="77">
        <f aca="true" t="shared" si="0" ref="D3:D32">C3/questions*100</f>
        <v>99</v>
      </c>
      <c r="E3" s="78">
        <f aca="true" t="shared" si="1" ref="E3:E32">(C3-mean)/st_dev</f>
        <v>1.647089319316488</v>
      </c>
      <c r="F3" s="25" t="str">
        <f aca="true" t="shared" si="2" ref="F3:F32">IF(E3&gt;1,"A",IF(E3&gt;0.25,"B",IF(E3&gt;-0.25,"C",IF(E3&gt;-1,"D","F"))))</f>
        <v>A</v>
      </c>
      <c r="G3" s="26" t="str">
        <f aca="true" t="shared" si="3" ref="G3:G32">IF(E3&gt;1.75,"9",IF(E3&gt;1.25,"8",IF(E3&gt;0.75,"7",IF(E3&gt;0.25,"6",IF(E3&gt;-0.25,"5",IF(E3&gt;-0.75,"4",IF(E3&gt;-0.125,"3",IF(E3&gt;-1.75,"2","1"))))))))</f>
        <v>8</v>
      </c>
      <c r="H3" s="76" t="str">
        <f aca="true" t="shared" si="4" ref="H3:H32">IF(D3&gt;exa-0.1,"A",IF(D3&gt;exb-0.1,"B",IF(D3&gt;exc-0.1,"C",IF(D3&gt;exd-0.1,"D","F"))))</f>
        <v>A</v>
      </c>
      <c r="L3" s="42" t="s">
        <v>46</v>
      </c>
      <c r="N3" s="38" t="s">
        <v>0</v>
      </c>
      <c r="O3" s="39" t="s">
        <v>1</v>
      </c>
      <c r="R3" s="15"/>
    </row>
    <row r="4" spans="1:18" ht="12.75" thickBot="1">
      <c r="A4" s="5">
        <v>2</v>
      </c>
      <c r="B4" s="10"/>
      <c r="C4" s="11">
        <f>C3-1</f>
        <v>98</v>
      </c>
      <c r="D4" s="77">
        <f t="shared" si="0"/>
        <v>98</v>
      </c>
      <c r="E4" s="78">
        <f t="shared" si="1"/>
        <v>1.533496952467075</v>
      </c>
      <c r="F4" s="25" t="str">
        <f t="shared" si="2"/>
        <v>A</v>
      </c>
      <c r="G4" s="26" t="str">
        <f t="shared" si="3"/>
        <v>8</v>
      </c>
      <c r="H4" s="76" t="str">
        <f t="shared" si="4"/>
        <v>A</v>
      </c>
      <c r="L4" s="43">
        <v>100</v>
      </c>
      <c r="N4" s="88">
        <f>AVERAGE(C3:C32)</f>
        <v>84.5</v>
      </c>
      <c r="O4" s="89">
        <f>STDEV(C3:C32)</f>
        <v>8.803408430829505</v>
      </c>
      <c r="R4" s="15"/>
    </row>
    <row r="5" spans="1:19" ht="12.75">
      <c r="A5" s="5">
        <v>3</v>
      </c>
      <c r="B5" s="10"/>
      <c r="C5" s="11">
        <f aca="true" t="shared" si="5" ref="C5:C32">C4-1</f>
        <v>97</v>
      </c>
      <c r="D5" s="77">
        <f t="shared" si="0"/>
        <v>97</v>
      </c>
      <c r="E5" s="78">
        <f t="shared" si="1"/>
        <v>1.419904585617662</v>
      </c>
      <c r="F5" s="25" t="str">
        <f t="shared" si="2"/>
        <v>A</v>
      </c>
      <c r="G5" s="26" t="str">
        <f t="shared" si="3"/>
        <v>8</v>
      </c>
      <c r="H5" s="76" t="str">
        <f t="shared" si="4"/>
        <v>A</v>
      </c>
      <c r="N5" s="91" t="s">
        <v>73</v>
      </c>
      <c r="O5" s="29"/>
      <c r="P5" s="30"/>
      <c r="Q5" s="79" t="s">
        <v>72</v>
      </c>
      <c r="R5" s="79"/>
      <c r="S5" s="86"/>
    </row>
    <row r="6" spans="1:19" ht="12.75" thickBot="1">
      <c r="A6" s="5">
        <v>4</v>
      </c>
      <c r="B6" s="10"/>
      <c r="C6" s="11">
        <f t="shared" si="5"/>
        <v>96</v>
      </c>
      <c r="D6" s="77">
        <f t="shared" si="0"/>
        <v>96</v>
      </c>
      <c r="E6" s="78">
        <f t="shared" si="1"/>
        <v>1.306312218768249</v>
      </c>
      <c r="F6" s="25" t="str">
        <f t="shared" si="2"/>
        <v>A</v>
      </c>
      <c r="G6" s="26" t="str">
        <f t="shared" si="3"/>
        <v>8</v>
      </c>
      <c r="H6" s="76" t="str">
        <f t="shared" si="4"/>
        <v>A</v>
      </c>
      <c r="N6" s="33" t="s">
        <v>2</v>
      </c>
      <c r="O6" s="31"/>
      <c r="P6" s="32"/>
      <c r="Q6" s="85" t="s">
        <v>2</v>
      </c>
      <c r="R6" s="80"/>
      <c r="S6" s="81"/>
    </row>
    <row r="7" spans="1:19" ht="12.75" thickBot="1">
      <c r="A7" s="5">
        <v>5</v>
      </c>
      <c r="B7" s="10"/>
      <c r="C7" s="11">
        <f t="shared" si="5"/>
        <v>95</v>
      </c>
      <c r="D7" s="77">
        <f t="shared" si="0"/>
        <v>95</v>
      </c>
      <c r="E7" s="78">
        <f t="shared" si="1"/>
        <v>1.192719851918836</v>
      </c>
      <c r="F7" s="25" t="str">
        <f t="shared" si="2"/>
        <v>A</v>
      </c>
      <c r="G7" s="26" t="str">
        <f t="shared" si="3"/>
        <v>7</v>
      </c>
      <c r="H7" s="76" t="str">
        <f t="shared" si="4"/>
        <v>A</v>
      </c>
      <c r="N7" s="90">
        <f>mean+st_dev</f>
        <v>93.3034084308295</v>
      </c>
      <c r="O7" s="31" t="s">
        <v>9</v>
      </c>
      <c r="P7" s="32"/>
      <c r="Q7" s="87">
        <v>93</v>
      </c>
      <c r="R7" s="80" t="s">
        <v>62</v>
      </c>
      <c r="S7" s="81"/>
    </row>
    <row r="8" spans="1:19" ht="12.75" thickBot="1">
      <c r="A8" s="5">
        <v>6</v>
      </c>
      <c r="B8" s="10"/>
      <c r="C8" s="11">
        <f t="shared" si="5"/>
        <v>94</v>
      </c>
      <c r="D8" s="77">
        <f t="shared" si="0"/>
        <v>94</v>
      </c>
      <c r="E8" s="78">
        <f t="shared" si="1"/>
        <v>1.0791274850694232</v>
      </c>
      <c r="F8" s="25" t="str">
        <f t="shared" si="2"/>
        <v>A</v>
      </c>
      <c r="G8" s="26" t="str">
        <f t="shared" si="3"/>
        <v>7</v>
      </c>
      <c r="H8" s="76" t="str">
        <f t="shared" si="4"/>
        <v>A</v>
      </c>
      <c r="N8" s="33" t="s">
        <v>4</v>
      </c>
      <c r="O8" s="31"/>
      <c r="P8" s="32"/>
      <c r="Q8" s="85" t="s">
        <v>4</v>
      </c>
      <c r="R8" s="80"/>
      <c r="S8" s="81"/>
    </row>
    <row r="9" spans="1:19" ht="12.75" thickBot="1">
      <c r="A9" s="5">
        <v>7</v>
      </c>
      <c r="B9" s="10"/>
      <c r="C9" s="11">
        <f t="shared" si="5"/>
        <v>93</v>
      </c>
      <c r="D9" s="77">
        <f t="shared" si="0"/>
        <v>93</v>
      </c>
      <c r="E9" s="78">
        <f t="shared" si="1"/>
        <v>0.9655351182200101</v>
      </c>
      <c r="F9" s="25" t="str">
        <f t="shared" si="2"/>
        <v>B</v>
      </c>
      <c r="G9" s="26" t="str">
        <f t="shared" si="3"/>
        <v>7</v>
      </c>
      <c r="H9" s="76" t="str">
        <f t="shared" si="4"/>
        <v>A</v>
      </c>
      <c r="N9" s="90">
        <f>mean+0.25*st_dev</f>
        <v>86.70085210770738</v>
      </c>
      <c r="O9" s="31" t="s">
        <v>7</v>
      </c>
      <c r="P9" s="32"/>
      <c r="Q9" s="87">
        <v>85</v>
      </c>
      <c r="R9" s="80" t="s">
        <v>63</v>
      </c>
      <c r="S9" s="81"/>
    </row>
    <row r="10" spans="1:19" ht="12.75" thickBot="1">
      <c r="A10" s="5">
        <v>8</v>
      </c>
      <c r="B10" s="10"/>
      <c r="C10" s="11">
        <f t="shared" si="5"/>
        <v>92</v>
      </c>
      <c r="D10" s="77">
        <f t="shared" si="0"/>
        <v>92</v>
      </c>
      <c r="E10" s="78">
        <f t="shared" si="1"/>
        <v>0.8519427513705972</v>
      </c>
      <c r="F10" s="25" t="str">
        <f t="shared" si="2"/>
        <v>B</v>
      </c>
      <c r="G10" s="26" t="str">
        <f t="shared" si="3"/>
        <v>7</v>
      </c>
      <c r="H10" s="76" t="str">
        <f t="shared" si="4"/>
        <v>B</v>
      </c>
      <c r="N10" s="33" t="s">
        <v>6</v>
      </c>
      <c r="O10" s="31"/>
      <c r="P10" s="32"/>
      <c r="Q10" s="85" t="s">
        <v>6</v>
      </c>
      <c r="R10" s="80"/>
      <c r="S10" s="81"/>
    </row>
    <row r="11" spans="1:19" ht="12.75" thickBot="1">
      <c r="A11" s="5">
        <v>9</v>
      </c>
      <c r="B11" s="10"/>
      <c r="C11" s="11">
        <f t="shared" si="5"/>
        <v>91</v>
      </c>
      <c r="D11" s="77">
        <f t="shared" si="0"/>
        <v>91</v>
      </c>
      <c r="E11" s="78">
        <f t="shared" si="1"/>
        <v>0.7383503845211843</v>
      </c>
      <c r="F11" s="25" t="str">
        <f t="shared" si="2"/>
        <v>B</v>
      </c>
      <c r="G11" s="26" t="str">
        <f t="shared" si="3"/>
        <v>6</v>
      </c>
      <c r="H11" s="76" t="str">
        <f t="shared" si="4"/>
        <v>B</v>
      </c>
      <c r="N11" s="90">
        <f>mean-0.25*st_dev</f>
        <v>82.29914789229262</v>
      </c>
      <c r="O11" s="31" t="s">
        <v>5</v>
      </c>
      <c r="P11" s="32"/>
      <c r="Q11" s="87">
        <v>74</v>
      </c>
      <c r="R11" s="80" t="s">
        <v>64</v>
      </c>
      <c r="S11" s="81"/>
    </row>
    <row r="12" spans="1:19" ht="12.75" thickBot="1">
      <c r="A12" s="5">
        <v>10</v>
      </c>
      <c r="B12" s="10"/>
      <c r="C12" s="11">
        <f t="shared" si="5"/>
        <v>90</v>
      </c>
      <c r="D12" s="77">
        <f t="shared" si="0"/>
        <v>90</v>
      </c>
      <c r="E12" s="78">
        <f t="shared" si="1"/>
        <v>0.6247580176717713</v>
      </c>
      <c r="F12" s="25" t="str">
        <f t="shared" si="2"/>
        <v>B</v>
      </c>
      <c r="G12" s="26" t="str">
        <f t="shared" si="3"/>
        <v>6</v>
      </c>
      <c r="H12" s="76" t="str">
        <f t="shared" si="4"/>
        <v>B</v>
      </c>
      <c r="N12" s="33" t="s">
        <v>8</v>
      </c>
      <c r="O12" s="31"/>
      <c r="P12" s="32"/>
      <c r="Q12" s="85" t="s">
        <v>8</v>
      </c>
      <c r="R12" s="80"/>
      <c r="S12" s="81"/>
    </row>
    <row r="13" spans="1:19" ht="12.75" thickBot="1">
      <c r="A13" s="5">
        <v>11</v>
      </c>
      <c r="B13" s="10"/>
      <c r="C13" s="11">
        <f t="shared" si="5"/>
        <v>89</v>
      </c>
      <c r="D13" s="77">
        <f t="shared" si="0"/>
        <v>89</v>
      </c>
      <c r="E13" s="78">
        <f t="shared" si="1"/>
        <v>0.5111656508223583</v>
      </c>
      <c r="F13" s="25" t="str">
        <f t="shared" si="2"/>
        <v>B</v>
      </c>
      <c r="G13" s="26" t="str">
        <f t="shared" si="3"/>
        <v>6</v>
      </c>
      <c r="H13" s="76" t="str">
        <f t="shared" si="4"/>
        <v>B</v>
      </c>
      <c r="N13" s="90">
        <f>mean-st_dev</f>
        <v>75.6965915691705</v>
      </c>
      <c r="O13" s="34" t="s">
        <v>3</v>
      </c>
      <c r="P13" s="35"/>
      <c r="Q13" s="87">
        <v>67</v>
      </c>
      <c r="R13" s="82" t="s">
        <v>65</v>
      </c>
      <c r="S13" s="83"/>
    </row>
    <row r="14" spans="1:9" ht="12">
      <c r="A14" s="5">
        <v>12</v>
      </c>
      <c r="B14" s="10"/>
      <c r="C14" s="11">
        <f t="shared" si="5"/>
        <v>88</v>
      </c>
      <c r="D14" s="77">
        <f t="shared" si="0"/>
        <v>88</v>
      </c>
      <c r="E14" s="78">
        <f t="shared" si="1"/>
        <v>0.3975732839729454</v>
      </c>
      <c r="F14" s="25" t="str">
        <f t="shared" si="2"/>
        <v>B</v>
      </c>
      <c r="G14" s="26" t="str">
        <f t="shared" si="3"/>
        <v>6</v>
      </c>
      <c r="H14" s="76" t="str">
        <f t="shared" si="4"/>
        <v>B</v>
      </c>
      <c r="I14" s="5" t="s">
        <v>15</v>
      </c>
    </row>
    <row r="15" spans="1:18" ht="12">
      <c r="A15" s="5">
        <v>13</v>
      </c>
      <c r="B15" s="10"/>
      <c r="C15" s="11">
        <f t="shared" si="5"/>
        <v>87</v>
      </c>
      <c r="D15" s="77">
        <f t="shared" si="0"/>
        <v>87</v>
      </c>
      <c r="E15" s="78">
        <f t="shared" si="1"/>
        <v>0.2839809171235324</v>
      </c>
      <c r="F15" s="25" t="str">
        <f t="shared" si="2"/>
        <v>B</v>
      </c>
      <c r="G15" s="26" t="str">
        <f t="shared" si="3"/>
        <v>6</v>
      </c>
      <c r="H15" s="76" t="str">
        <f t="shared" si="4"/>
        <v>B</v>
      </c>
      <c r="I15" s="6" t="s">
        <v>16</v>
      </c>
      <c r="J15" s="6" t="s">
        <v>28</v>
      </c>
      <c r="K15" s="6"/>
      <c r="L15" s="6"/>
      <c r="M15" s="6"/>
      <c r="N15" s="6"/>
      <c r="O15" s="6"/>
      <c r="P15" s="6"/>
      <c r="Q15" s="6"/>
      <c r="R15" s="15"/>
    </row>
    <row r="16" spans="1:18" ht="12">
      <c r="A16" s="5">
        <v>14</v>
      </c>
      <c r="B16" s="10"/>
      <c r="C16" s="11">
        <f t="shared" si="5"/>
        <v>86</v>
      </c>
      <c r="D16" s="77">
        <f t="shared" si="0"/>
        <v>86</v>
      </c>
      <c r="E16" s="78">
        <f t="shared" si="1"/>
        <v>0.17038855027411945</v>
      </c>
      <c r="F16" s="25" t="str">
        <f t="shared" si="2"/>
        <v>C</v>
      </c>
      <c r="G16" s="26" t="str">
        <f t="shared" si="3"/>
        <v>5</v>
      </c>
      <c r="H16" s="76" t="str">
        <f t="shared" si="4"/>
        <v>B</v>
      </c>
      <c r="I16" s="7" t="s">
        <v>12</v>
      </c>
      <c r="J16" s="7" t="s">
        <v>74</v>
      </c>
      <c r="K16" s="7"/>
      <c r="L16" s="7"/>
      <c r="M16" s="7"/>
      <c r="N16" s="7"/>
      <c r="O16" s="7"/>
      <c r="P16" s="7"/>
      <c r="Q16" s="7"/>
      <c r="R16" s="15"/>
    </row>
    <row r="17" spans="1:18" ht="12">
      <c r="A17" s="5">
        <v>15</v>
      </c>
      <c r="B17" s="10"/>
      <c r="C17" s="11">
        <f t="shared" si="5"/>
        <v>85</v>
      </c>
      <c r="D17" s="77">
        <f t="shared" si="0"/>
        <v>85</v>
      </c>
      <c r="E17" s="78">
        <f t="shared" si="1"/>
        <v>0.05679618342470648</v>
      </c>
      <c r="F17" s="25" t="str">
        <f t="shared" si="2"/>
        <v>C</v>
      </c>
      <c r="G17" s="26" t="str">
        <f t="shared" si="3"/>
        <v>5</v>
      </c>
      <c r="H17" s="76" t="str">
        <f t="shared" si="4"/>
        <v>B</v>
      </c>
      <c r="I17" s="22" t="s">
        <v>17</v>
      </c>
      <c r="J17" s="22" t="s">
        <v>47</v>
      </c>
      <c r="K17" s="22"/>
      <c r="L17" s="22"/>
      <c r="M17" s="22"/>
      <c r="N17" s="22"/>
      <c r="O17" s="22"/>
      <c r="P17" s="22"/>
      <c r="Q17" s="22"/>
      <c r="R17" s="15"/>
    </row>
    <row r="18" spans="1:18" ht="12">
      <c r="A18" s="5">
        <v>16</v>
      </c>
      <c r="B18" s="10"/>
      <c r="C18" s="11">
        <f t="shared" si="5"/>
        <v>84</v>
      </c>
      <c r="D18" s="77">
        <f t="shared" si="0"/>
        <v>84</v>
      </c>
      <c r="E18" s="78">
        <f t="shared" si="1"/>
        <v>-0.05679618342470648</v>
      </c>
      <c r="F18" s="25" t="str">
        <f t="shared" si="2"/>
        <v>C</v>
      </c>
      <c r="G18" s="26" t="str">
        <f t="shared" si="3"/>
        <v>5</v>
      </c>
      <c r="H18" s="76" t="str">
        <f t="shared" si="4"/>
        <v>C</v>
      </c>
      <c r="I18" s="23" t="s">
        <v>18</v>
      </c>
      <c r="J18" s="23" t="s">
        <v>27</v>
      </c>
      <c r="K18" s="23"/>
      <c r="L18" s="23"/>
      <c r="M18" s="23"/>
      <c r="N18" s="23"/>
      <c r="O18" s="23"/>
      <c r="P18" s="23"/>
      <c r="Q18" s="23"/>
      <c r="R18" s="15"/>
    </row>
    <row r="19" spans="1:18" ht="12">
      <c r="A19" s="5">
        <v>17</v>
      </c>
      <c r="B19" s="10"/>
      <c r="C19" s="11">
        <f t="shared" si="5"/>
        <v>83</v>
      </c>
      <c r="D19" s="77">
        <f t="shared" si="0"/>
        <v>83</v>
      </c>
      <c r="E19" s="78">
        <f t="shared" si="1"/>
        <v>-0.17038855027411945</v>
      </c>
      <c r="F19" s="25" t="str">
        <f t="shared" si="2"/>
        <v>C</v>
      </c>
      <c r="G19" s="26" t="str">
        <f t="shared" si="3"/>
        <v>5</v>
      </c>
      <c r="H19" s="76" t="str">
        <f t="shared" si="4"/>
        <v>C</v>
      </c>
      <c r="I19" s="13" t="s">
        <v>20</v>
      </c>
      <c r="J19" s="13" t="s">
        <v>26</v>
      </c>
      <c r="K19" s="13"/>
      <c r="L19" s="13"/>
      <c r="M19" s="13"/>
      <c r="N19" s="13"/>
      <c r="O19" s="13"/>
      <c r="P19" s="13"/>
      <c r="Q19" s="13"/>
      <c r="R19" s="15"/>
    </row>
    <row r="20" spans="1:18" ht="12">
      <c r="A20" s="5">
        <v>18</v>
      </c>
      <c r="B20" s="10"/>
      <c r="C20" s="11">
        <f t="shared" si="5"/>
        <v>82</v>
      </c>
      <c r="D20" s="77">
        <f t="shared" si="0"/>
        <v>82</v>
      </c>
      <c r="E20" s="78">
        <f t="shared" si="1"/>
        <v>-0.2839809171235324</v>
      </c>
      <c r="F20" s="25" t="str">
        <f t="shared" si="2"/>
        <v>D</v>
      </c>
      <c r="G20" s="26" t="str">
        <f t="shared" si="3"/>
        <v>4</v>
      </c>
      <c r="H20" s="76" t="str">
        <f t="shared" si="4"/>
        <v>C</v>
      </c>
      <c r="I20" s="27" t="s">
        <v>21</v>
      </c>
      <c r="J20" s="27" t="s">
        <v>25</v>
      </c>
      <c r="K20" s="27"/>
      <c r="L20" s="27"/>
      <c r="M20" s="27"/>
      <c r="N20" s="27"/>
      <c r="O20" s="27"/>
      <c r="P20" s="27"/>
      <c r="Q20" s="27"/>
      <c r="R20" s="15"/>
    </row>
    <row r="21" spans="1:18" ht="12">
      <c r="A21" s="5">
        <v>19</v>
      </c>
      <c r="B21" s="10"/>
      <c r="C21" s="11">
        <f t="shared" si="5"/>
        <v>81</v>
      </c>
      <c r="D21" s="77">
        <f t="shared" si="0"/>
        <v>81</v>
      </c>
      <c r="E21" s="78">
        <f t="shared" si="1"/>
        <v>-0.3975732839729454</v>
      </c>
      <c r="F21" s="25" t="str">
        <f t="shared" si="2"/>
        <v>D</v>
      </c>
      <c r="G21" s="26" t="str">
        <f t="shared" si="3"/>
        <v>4</v>
      </c>
      <c r="H21" s="76" t="str">
        <f t="shared" si="4"/>
        <v>C</v>
      </c>
      <c r="I21" s="6" t="s">
        <v>22</v>
      </c>
      <c r="J21" s="6" t="s">
        <v>75</v>
      </c>
      <c r="K21" s="6"/>
      <c r="L21" s="6"/>
      <c r="M21" s="6"/>
      <c r="N21" s="6"/>
      <c r="O21" s="6"/>
      <c r="P21" s="6"/>
      <c r="Q21" s="6"/>
      <c r="R21" s="15"/>
    </row>
    <row r="22" spans="1:18" ht="12">
      <c r="A22" s="5">
        <v>20</v>
      </c>
      <c r="B22" s="10"/>
      <c r="C22" s="11">
        <f t="shared" si="5"/>
        <v>80</v>
      </c>
      <c r="D22" s="77">
        <f t="shared" si="0"/>
        <v>80</v>
      </c>
      <c r="E22" s="78">
        <f t="shared" si="1"/>
        <v>-0.5111656508223583</v>
      </c>
      <c r="F22" s="25" t="str">
        <f t="shared" si="2"/>
        <v>D</v>
      </c>
      <c r="G22" s="26" t="str">
        <f t="shared" si="3"/>
        <v>4</v>
      </c>
      <c r="H22" s="76" t="str">
        <f t="shared" si="4"/>
        <v>C</v>
      </c>
      <c r="I22" s="24" t="s">
        <v>23</v>
      </c>
      <c r="J22" s="24" t="s">
        <v>36</v>
      </c>
      <c r="K22" s="24"/>
      <c r="L22" s="24"/>
      <c r="M22" s="24"/>
      <c r="N22" s="24"/>
      <c r="O22" s="24"/>
      <c r="P22" s="24"/>
      <c r="Q22" s="24"/>
      <c r="R22" s="15"/>
    </row>
    <row r="23" spans="1:18" ht="12">
      <c r="A23" s="5">
        <v>21</v>
      </c>
      <c r="B23" s="10"/>
      <c r="C23" s="11">
        <f t="shared" si="5"/>
        <v>79</v>
      </c>
      <c r="D23" s="77">
        <f t="shared" si="0"/>
        <v>79</v>
      </c>
      <c r="E23" s="78">
        <f t="shared" si="1"/>
        <v>-0.6247580176717713</v>
      </c>
      <c r="F23" s="25" t="str">
        <f t="shared" si="2"/>
        <v>D</v>
      </c>
      <c r="G23" s="26" t="str">
        <f t="shared" si="3"/>
        <v>4</v>
      </c>
      <c r="H23" s="76" t="str">
        <f t="shared" si="4"/>
        <v>C</v>
      </c>
      <c r="I23" s="8" t="s">
        <v>24</v>
      </c>
      <c r="J23" s="8" t="s">
        <v>37</v>
      </c>
      <c r="K23" s="8"/>
      <c r="L23" s="8"/>
      <c r="M23" s="8"/>
      <c r="N23" s="8"/>
      <c r="O23" s="8"/>
      <c r="P23" s="8"/>
      <c r="Q23" s="8"/>
      <c r="R23" s="15"/>
    </row>
    <row r="24" spans="1:18" ht="12">
      <c r="A24" s="5">
        <v>22</v>
      </c>
      <c r="B24" s="10"/>
      <c r="C24" s="11">
        <f t="shared" si="5"/>
        <v>78</v>
      </c>
      <c r="D24" s="77">
        <f t="shared" si="0"/>
        <v>78</v>
      </c>
      <c r="E24" s="78">
        <f t="shared" si="1"/>
        <v>-0.7383503845211843</v>
      </c>
      <c r="F24" s="25" t="str">
        <f t="shared" si="2"/>
        <v>D</v>
      </c>
      <c r="G24" s="26" t="str">
        <f t="shared" si="3"/>
        <v>4</v>
      </c>
      <c r="H24" s="76" t="str">
        <f t="shared" si="4"/>
        <v>C</v>
      </c>
      <c r="I24" s="74" t="s">
        <v>70</v>
      </c>
      <c r="J24" s="74" t="s">
        <v>76</v>
      </c>
      <c r="K24" s="74"/>
      <c r="L24" s="74"/>
      <c r="M24" s="74"/>
      <c r="N24" s="74"/>
      <c r="O24" s="74"/>
      <c r="P24" s="74"/>
      <c r="Q24" s="74"/>
      <c r="R24" s="15"/>
    </row>
    <row r="25" spans="1:18" ht="12">
      <c r="A25" s="5">
        <v>23</v>
      </c>
      <c r="B25" s="10"/>
      <c r="C25" s="11">
        <f t="shared" si="5"/>
        <v>77</v>
      </c>
      <c r="D25" s="77">
        <f t="shared" si="0"/>
        <v>77</v>
      </c>
      <c r="E25" s="78">
        <f t="shared" si="1"/>
        <v>-0.8519427513705972</v>
      </c>
      <c r="F25" s="25" t="str">
        <f t="shared" si="2"/>
        <v>D</v>
      </c>
      <c r="G25" s="26" t="str">
        <f t="shared" si="3"/>
        <v>2</v>
      </c>
      <c r="H25" s="76" t="str">
        <f t="shared" si="4"/>
        <v>C</v>
      </c>
      <c r="R25" s="15"/>
    </row>
    <row r="26" spans="1:18" ht="12">
      <c r="A26" s="5">
        <v>24</v>
      </c>
      <c r="B26" s="10"/>
      <c r="C26" s="11">
        <f t="shared" si="5"/>
        <v>76</v>
      </c>
      <c r="D26" s="77">
        <f t="shared" si="0"/>
        <v>76</v>
      </c>
      <c r="E26" s="78">
        <f t="shared" si="1"/>
        <v>-0.9655351182200101</v>
      </c>
      <c r="F26" s="25" t="str">
        <f t="shared" si="2"/>
        <v>D</v>
      </c>
      <c r="G26" s="26" t="str">
        <f t="shared" si="3"/>
        <v>2</v>
      </c>
      <c r="H26" s="76" t="str">
        <f t="shared" si="4"/>
        <v>C</v>
      </c>
      <c r="R26" s="15"/>
    </row>
    <row r="27" spans="1:18" ht="12">
      <c r="A27" s="5">
        <v>25</v>
      </c>
      <c r="B27" s="10"/>
      <c r="C27" s="11">
        <f t="shared" si="5"/>
        <v>75</v>
      </c>
      <c r="D27" s="77">
        <f t="shared" si="0"/>
        <v>75</v>
      </c>
      <c r="E27" s="78">
        <f t="shared" si="1"/>
        <v>-1.0791274850694232</v>
      </c>
      <c r="F27" s="25" t="str">
        <f t="shared" si="2"/>
        <v>F</v>
      </c>
      <c r="G27" s="26" t="str">
        <f t="shared" si="3"/>
        <v>2</v>
      </c>
      <c r="H27" s="76" t="str">
        <f t="shared" si="4"/>
        <v>C</v>
      </c>
      <c r="R27" s="15"/>
    </row>
    <row r="28" spans="1:18" ht="12">
      <c r="A28" s="5">
        <v>26</v>
      </c>
      <c r="B28" s="10"/>
      <c r="C28" s="11">
        <f t="shared" si="5"/>
        <v>74</v>
      </c>
      <c r="D28" s="77">
        <f t="shared" si="0"/>
        <v>74</v>
      </c>
      <c r="E28" s="78">
        <f t="shared" si="1"/>
        <v>-1.192719851918836</v>
      </c>
      <c r="F28" s="25" t="str">
        <f t="shared" si="2"/>
        <v>F</v>
      </c>
      <c r="G28" s="26" t="str">
        <f t="shared" si="3"/>
        <v>2</v>
      </c>
      <c r="H28" s="76" t="str">
        <f t="shared" si="4"/>
        <v>C</v>
      </c>
      <c r="R28" s="15"/>
    </row>
    <row r="29" spans="1:18" ht="12">
      <c r="A29" s="5">
        <v>27</v>
      </c>
      <c r="B29" s="10"/>
      <c r="C29" s="11">
        <f t="shared" si="5"/>
        <v>73</v>
      </c>
      <c r="D29" s="77">
        <f t="shared" si="0"/>
        <v>73</v>
      </c>
      <c r="E29" s="78">
        <f t="shared" si="1"/>
        <v>-1.306312218768249</v>
      </c>
      <c r="F29" s="25" t="str">
        <f t="shared" si="2"/>
        <v>F</v>
      </c>
      <c r="G29" s="26" t="str">
        <f t="shared" si="3"/>
        <v>2</v>
      </c>
      <c r="H29" s="76" t="str">
        <f t="shared" si="4"/>
        <v>D</v>
      </c>
      <c r="N29" s="16"/>
      <c r="R29" s="15"/>
    </row>
    <row r="30" spans="1:18" ht="20.25">
      <c r="A30" s="5">
        <v>28</v>
      </c>
      <c r="B30" s="10"/>
      <c r="C30" s="11">
        <f t="shared" si="5"/>
        <v>72</v>
      </c>
      <c r="D30" s="77">
        <f t="shared" si="0"/>
        <v>72</v>
      </c>
      <c r="E30" s="78">
        <f t="shared" si="1"/>
        <v>-1.419904585617662</v>
      </c>
      <c r="F30" s="25" t="str">
        <f t="shared" si="2"/>
        <v>F</v>
      </c>
      <c r="G30" s="26" t="str">
        <f t="shared" si="3"/>
        <v>2</v>
      </c>
      <c r="H30" s="76" t="str">
        <f t="shared" si="4"/>
        <v>D</v>
      </c>
      <c r="N30" s="18"/>
      <c r="R30" s="15"/>
    </row>
    <row r="31" spans="1:18" ht="20.25">
      <c r="A31" s="5">
        <v>29</v>
      </c>
      <c r="B31" s="10"/>
      <c r="C31" s="11">
        <f t="shared" si="5"/>
        <v>71</v>
      </c>
      <c r="D31" s="77">
        <f t="shared" si="0"/>
        <v>71</v>
      </c>
      <c r="E31" s="78">
        <f t="shared" si="1"/>
        <v>-1.533496952467075</v>
      </c>
      <c r="F31" s="25" t="str">
        <f t="shared" si="2"/>
        <v>F</v>
      </c>
      <c r="G31" s="26" t="str">
        <f t="shared" si="3"/>
        <v>2</v>
      </c>
      <c r="H31" s="76" t="str">
        <f t="shared" si="4"/>
        <v>D</v>
      </c>
      <c r="N31" s="20"/>
      <c r="R31" s="15"/>
    </row>
    <row r="32" spans="1:18" ht="20.25">
      <c r="A32" s="5">
        <v>30</v>
      </c>
      <c r="B32" s="10"/>
      <c r="C32" s="11">
        <f t="shared" si="5"/>
        <v>70</v>
      </c>
      <c r="D32" s="77">
        <f t="shared" si="0"/>
        <v>70</v>
      </c>
      <c r="E32" s="78">
        <f t="shared" si="1"/>
        <v>-1.647089319316488</v>
      </c>
      <c r="F32" s="25" t="str">
        <f t="shared" si="2"/>
        <v>F</v>
      </c>
      <c r="G32" s="26" t="str">
        <f t="shared" si="3"/>
        <v>2</v>
      </c>
      <c r="H32" s="76" t="str">
        <f t="shared" si="4"/>
        <v>D</v>
      </c>
      <c r="N32" s="21"/>
      <c r="R32" s="15"/>
    </row>
    <row r="33" ht="20.25">
      <c r="N33" s="18"/>
    </row>
    <row r="34" ht="20.25">
      <c r="N34" s="20"/>
    </row>
    <row r="35" ht="20.25">
      <c r="N35" s="14"/>
    </row>
    <row r="36" spans="10:14" ht="20.25">
      <c r="J36" s="14"/>
      <c r="K36" s="14"/>
      <c r="L36" s="19"/>
      <c r="M36" s="14"/>
      <c r="N36" s="14"/>
    </row>
    <row r="37" spans="10:14" ht="20.25">
      <c r="J37" s="14"/>
      <c r="K37" s="14"/>
      <c r="L37" s="19"/>
      <c r="M37" s="14"/>
      <c r="N37" s="14"/>
    </row>
    <row r="38" spans="10:14" ht="20.25">
      <c r="J38" s="14"/>
      <c r="K38" s="14"/>
      <c r="L38" s="17"/>
      <c r="M38" s="14"/>
      <c r="N38" s="14"/>
    </row>
    <row r="39" ht="12.75">
      <c r="J39" s="5" t="s">
        <v>38</v>
      </c>
    </row>
    <row r="40" ht="12.75">
      <c r="J40" s="5" t="s">
        <v>39</v>
      </c>
    </row>
    <row r="41" ht="12.75">
      <c r="J41" s="5" t="s">
        <v>40</v>
      </c>
    </row>
    <row r="42" ht="12.75">
      <c r="K42" s="5" t="s">
        <v>41</v>
      </c>
    </row>
    <row r="43" ht="12.75">
      <c r="K43" s="5" t="s">
        <v>42</v>
      </c>
    </row>
    <row r="44" ht="12.75">
      <c r="K44" s="5" t="s">
        <v>43</v>
      </c>
    </row>
    <row r="46" spans="9:17" ht="12.75">
      <c r="I46" s="40" t="s">
        <v>18</v>
      </c>
      <c r="J46" s="40" t="s">
        <v>44</v>
      </c>
      <c r="K46" s="40"/>
      <c r="L46" s="40"/>
      <c r="M46" s="40"/>
      <c r="N46" s="40"/>
      <c r="O46" s="40"/>
      <c r="P46" s="40"/>
      <c r="Q46" s="40"/>
    </row>
    <row r="47" spans="9:17" ht="12">
      <c r="I47" s="40"/>
      <c r="J47" s="40"/>
      <c r="K47" s="40"/>
      <c r="L47" s="40"/>
      <c r="M47" s="40"/>
      <c r="N47" s="40"/>
      <c r="O47" s="40"/>
      <c r="P47" s="40"/>
      <c r="Q47" s="40"/>
    </row>
    <row r="48" spans="9:17" ht="12">
      <c r="I48" s="40"/>
      <c r="J48" s="40"/>
      <c r="K48" s="40"/>
      <c r="L48" s="40"/>
      <c r="M48" s="40"/>
      <c r="N48" s="40"/>
      <c r="O48" s="40"/>
      <c r="P48" s="40"/>
      <c r="Q48" s="40"/>
    </row>
  </sheetData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E39" sqref="E39"/>
    </sheetView>
  </sheetViews>
  <sheetFormatPr defaultColWidth="9.140625" defaultRowHeight="12.75"/>
  <cols>
    <col min="1" max="1" width="3.57421875" style="92" customWidth="1"/>
    <col min="2" max="6" width="9.140625" style="92" customWidth="1"/>
    <col min="7" max="7" width="3.421875" style="92" customWidth="1"/>
    <col min="8" max="10" width="9.140625" style="92" customWidth="1"/>
    <col min="11" max="11" width="8.00390625" style="92" customWidth="1"/>
    <col min="12" max="12" width="4.00390625" style="92" customWidth="1"/>
    <col min="13" max="13" width="6.140625" style="92" customWidth="1"/>
    <col min="14" max="14" width="5.8515625" style="92" customWidth="1"/>
    <col min="15" max="15" width="7.00390625" style="92" customWidth="1"/>
    <col min="16" max="17" width="5.421875" style="92" customWidth="1"/>
    <col min="18" max="18" width="9.00390625" style="92" customWidth="1"/>
    <col min="19" max="16384" width="9.140625" style="92" customWidth="1"/>
  </cols>
  <sheetData>
    <row r="1" spans="2:18" ht="12.75">
      <c r="B1" s="94"/>
      <c r="D1" s="92" t="s">
        <v>90</v>
      </c>
      <c r="G1"/>
      <c r="H1" s="95" t="s">
        <v>78</v>
      </c>
      <c r="I1" s="95"/>
      <c r="J1" s="95"/>
      <c r="K1" s="94"/>
      <c r="L1"/>
      <c r="M1" s="92" t="s">
        <v>79</v>
      </c>
      <c r="O1" s="94"/>
      <c r="P1" s="94"/>
      <c r="Q1" s="94"/>
      <c r="R1" s="94"/>
    </row>
    <row r="2" spans="1:18" s="93" customFormat="1" ht="12.75">
      <c r="A2" s="92"/>
      <c r="B2" s="96" t="s">
        <v>80</v>
      </c>
      <c r="C2" s="92"/>
      <c r="D2" s="99" t="s">
        <v>82</v>
      </c>
      <c r="E2" s="99" t="s">
        <v>81</v>
      </c>
      <c r="F2" s="99" t="s">
        <v>103</v>
      </c>
      <c r="G2"/>
      <c r="H2" s="97" t="s">
        <v>83</v>
      </c>
      <c r="I2" s="97" t="s">
        <v>84</v>
      </c>
      <c r="J2" s="97" t="s">
        <v>85</v>
      </c>
      <c r="K2" s="97" t="s">
        <v>86</v>
      </c>
      <c r="L2"/>
      <c r="M2" s="97" t="s">
        <v>87</v>
      </c>
      <c r="N2" s="97" t="s">
        <v>88</v>
      </c>
      <c r="O2" s="97" t="s">
        <v>91</v>
      </c>
      <c r="P2" s="97" t="s">
        <v>89</v>
      </c>
      <c r="Q2" s="102" t="s">
        <v>96</v>
      </c>
      <c r="R2" s="102"/>
    </row>
    <row r="3" spans="1:19" ht="12.75">
      <c r="A3" s="96">
        <v>1</v>
      </c>
      <c r="B3" s="100" t="s">
        <v>92</v>
      </c>
      <c r="C3" s="100" t="s">
        <v>93</v>
      </c>
      <c r="D3" s="106">
        <v>94.95297805642633</v>
      </c>
      <c r="E3" s="106">
        <v>65.625</v>
      </c>
      <c r="F3" s="106">
        <v>95.5</v>
      </c>
      <c r="G3"/>
      <c r="H3" s="98">
        <f>0.4*D3</f>
        <v>37.98119122257054</v>
      </c>
      <c r="I3" s="98">
        <f>0.3*E3</f>
        <v>19.6875</v>
      </c>
      <c r="J3" s="98">
        <f>0.3*F3</f>
        <v>28.65</v>
      </c>
      <c r="K3" s="109">
        <f>SUM(H3:J3)</f>
        <v>86.31869122257054</v>
      </c>
      <c r="L3"/>
      <c r="M3" s="106">
        <f>D3</f>
        <v>94.95297805642633</v>
      </c>
      <c r="N3" s="98">
        <f>K3</f>
        <v>86.31869122257054</v>
      </c>
      <c r="O3" s="107">
        <v>89</v>
      </c>
      <c r="P3" s="110">
        <f>0.4*M3+0.4*N3+0.2*O3</f>
        <v>90.30866771159874</v>
      </c>
      <c r="Q3" s="104" t="str">
        <f aca="true" t="shared" si="0" ref="Q3:Q32">IF(P3&gt;exa-0.1,"A",IF(P3&gt;exb-0.1,"B",IF(P3&gt;exc-0.1,"C",IF(P3&gt;exd-0.1,"D","F"))))</f>
        <v>B</v>
      </c>
      <c r="R3" s="103" t="str">
        <f>B3</f>
        <v>john</v>
      </c>
      <c r="S3" s="101" t="str">
        <f>C3</f>
        <v>jane</v>
      </c>
    </row>
    <row r="4" spans="1:19" ht="12.75">
      <c r="A4" s="96">
        <v>2</v>
      </c>
      <c r="B4" s="100"/>
      <c r="C4" s="100" t="s">
        <v>94</v>
      </c>
      <c r="D4" s="106">
        <v>80</v>
      </c>
      <c r="E4" s="106">
        <v>65.625</v>
      </c>
      <c r="F4" s="106">
        <v>95.5</v>
      </c>
      <c r="G4"/>
      <c r="H4" s="98">
        <f aca="true" t="shared" si="1" ref="H4:H32">0.4*D4</f>
        <v>32</v>
      </c>
      <c r="I4" s="98">
        <f aca="true" t="shared" si="2" ref="I4:I32">0.3*E4</f>
        <v>19.6875</v>
      </c>
      <c r="J4" s="98">
        <f aca="true" t="shared" si="3" ref="J4:J32">0.3*F4</f>
        <v>28.65</v>
      </c>
      <c r="K4" s="109">
        <f aca="true" t="shared" si="4" ref="K4:K32">SUM(H4:J4)</f>
        <v>80.3375</v>
      </c>
      <c r="L4"/>
      <c r="M4" s="106">
        <f aca="true" t="shared" si="5" ref="M4:M32">D4</f>
        <v>80</v>
      </c>
      <c r="N4" s="98">
        <f aca="true" t="shared" si="6" ref="N4:N32">K4</f>
        <v>80.3375</v>
      </c>
      <c r="O4" s="107">
        <v>92</v>
      </c>
      <c r="P4" s="110">
        <f aca="true" t="shared" si="7" ref="P4:P32">0.4*M4+0.4*N4+0.2*O4</f>
        <v>82.53500000000001</v>
      </c>
      <c r="Q4" s="104" t="str">
        <f t="shared" si="0"/>
        <v>C</v>
      </c>
      <c r="R4" s="103">
        <f aca="true" t="shared" si="8" ref="R4:R32">B4</f>
        <v>0</v>
      </c>
      <c r="S4" s="101" t="str">
        <f aca="true" t="shared" si="9" ref="S4:S32">C4</f>
        <v>sam</v>
      </c>
    </row>
    <row r="5" spans="1:19" ht="12.75">
      <c r="A5" s="96">
        <v>3</v>
      </c>
      <c r="B5" s="100"/>
      <c r="C5" s="100" t="s">
        <v>95</v>
      </c>
      <c r="D5" s="106">
        <v>94.95297805642633</v>
      </c>
      <c r="E5" s="106">
        <v>55</v>
      </c>
      <c r="F5" s="106">
        <v>95.5</v>
      </c>
      <c r="G5"/>
      <c r="H5" s="98">
        <f t="shared" si="1"/>
        <v>37.98119122257054</v>
      </c>
      <c r="I5" s="98">
        <f t="shared" si="2"/>
        <v>16.5</v>
      </c>
      <c r="J5" s="98">
        <f t="shared" si="3"/>
        <v>28.65</v>
      </c>
      <c r="K5" s="109">
        <f t="shared" si="4"/>
        <v>83.13119122257054</v>
      </c>
      <c r="L5"/>
      <c r="M5" s="106">
        <f t="shared" si="5"/>
        <v>94.95297805642633</v>
      </c>
      <c r="N5" s="98">
        <f t="shared" si="6"/>
        <v>83.13119122257054</v>
      </c>
      <c r="O5" s="107">
        <v>102</v>
      </c>
      <c r="P5" s="110">
        <f t="shared" si="7"/>
        <v>91.63366771159876</v>
      </c>
      <c r="Q5" s="104" t="str">
        <f t="shared" si="0"/>
        <v>B</v>
      </c>
      <c r="R5" s="103">
        <f t="shared" si="8"/>
        <v>0</v>
      </c>
      <c r="S5" s="101" t="str">
        <f t="shared" si="9"/>
        <v>harry</v>
      </c>
    </row>
    <row r="6" spans="1:19" ht="12.75">
      <c r="A6" s="96">
        <v>4</v>
      </c>
      <c r="B6" s="100"/>
      <c r="C6" s="100"/>
      <c r="D6" s="106"/>
      <c r="E6" s="106"/>
      <c r="F6" s="106"/>
      <c r="G6"/>
      <c r="H6" s="98">
        <f t="shared" si="1"/>
        <v>0</v>
      </c>
      <c r="I6" s="98">
        <f t="shared" si="2"/>
        <v>0</v>
      </c>
      <c r="J6" s="98">
        <f t="shared" si="3"/>
        <v>0</v>
      </c>
      <c r="K6" s="109">
        <f t="shared" si="4"/>
        <v>0</v>
      </c>
      <c r="L6"/>
      <c r="M6" s="106">
        <f t="shared" si="5"/>
        <v>0</v>
      </c>
      <c r="N6" s="98">
        <f t="shared" si="6"/>
        <v>0</v>
      </c>
      <c r="O6" s="107"/>
      <c r="P6" s="110">
        <f t="shared" si="7"/>
        <v>0</v>
      </c>
      <c r="Q6" s="104" t="str">
        <f t="shared" si="0"/>
        <v>F</v>
      </c>
      <c r="R6" s="103">
        <f t="shared" si="8"/>
        <v>0</v>
      </c>
      <c r="S6" s="101">
        <f t="shared" si="9"/>
        <v>0</v>
      </c>
    </row>
    <row r="7" spans="1:19" ht="12.75">
      <c r="A7" s="96">
        <v>5</v>
      </c>
      <c r="B7" s="100"/>
      <c r="C7" s="100"/>
      <c r="D7" s="106"/>
      <c r="E7" s="106"/>
      <c r="F7" s="106"/>
      <c r="G7"/>
      <c r="H7" s="98">
        <f t="shared" si="1"/>
        <v>0</v>
      </c>
      <c r="I7" s="98">
        <f t="shared" si="2"/>
        <v>0</v>
      </c>
      <c r="J7" s="98">
        <f t="shared" si="3"/>
        <v>0</v>
      </c>
      <c r="K7" s="109">
        <f t="shared" si="4"/>
        <v>0</v>
      </c>
      <c r="L7"/>
      <c r="M7" s="106">
        <f t="shared" si="5"/>
        <v>0</v>
      </c>
      <c r="N7" s="98">
        <f t="shared" si="6"/>
        <v>0</v>
      </c>
      <c r="O7" s="107"/>
      <c r="P7" s="110">
        <f t="shared" si="7"/>
        <v>0</v>
      </c>
      <c r="Q7" s="104" t="str">
        <f t="shared" si="0"/>
        <v>F</v>
      </c>
      <c r="R7" s="103">
        <f t="shared" si="8"/>
        <v>0</v>
      </c>
      <c r="S7" s="101">
        <f t="shared" si="9"/>
        <v>0</v>
      </c>
    </row>
    <row r="8" spans="1:19" ht="12.75">
      <c r="A8" s="96">
        <v>6</v>
      </c>
      <c r="B8" s="100"/>
      <c r="C8" s="100"/>
      <c r="D8" s="106"/>
      <c r="E8" s="106"/>
      <c r="F8" s="106"/>
      <c r="G8"/>
      <c r="H8" s="98">
        <f t="shared" si="1"/>
        <v>0</v>
      </c>
      <c r="I8" s="98">
        <f t="shared" si="2"/>
        <v>0</v>
      </c>
      <c r="J8" s="98">
        <f t="shared" si="3"/>
        <v>0</v>
      </c>
      <c r="K8" s="109">
        <f t="shared" si="4"/>
        <v>0</v>
      </c>
      <c r="L8"/>
      <c r="M8" s="106">
        <f t="shared" si="5"/>
        <v>0</v>
      </c>
      <c r="N8" s="98">
        <f t="shared" si="6"/>
        <v>0</v>
      </c>
      <c r="O8" s="107"/>
      <c r="P8" s="110">
        <f t="shared" si="7"/>
        <v>0</v>
      </c>
      <c r="Q8" s="104" t="str">
        <f t="shared" si="0"/>
        <v>F</v>
      </c>
      <c r="R8" s="103">
        <f t="shared" si="8"/>
        <v>0</v>
      </c>
      <c r="S8" s="101">
        <f t="shared" si="9"/>
        <v>0</v>
      </c>
    </row>
    <row r="9" spans="1:19" ht="12.75">
      <c r="A9" s="96">
        <v>7</v>
      </c>
      <c r="B9" s="100"/>
      <c r="C9" s="100"/>
      <c r="D9" s="106"/>
      <c r="E9" s="106"/>
      <c r="F9" s="106"/>
      <c r="G9"/>
      <c r="H9" s="98">
        <f t="shared" si="1"/>
        <v>0</v>
      </c>
      <c r="I9" s="98">
        <f t="shared" si="2"/>
        <v>0</v>
      </c>
      <c r="J9" s="98">
        <f t="shared" si="3"/>
        <v>0</v>
      </c>
      <c r="K9" s="109">
        <f t="shared" si="4"/>
        <v>0</v>
      </c>
      <c r="L9"/>
      <c r="M9" s="106">
        <f t="shared" si="5"/>
        <v>0</v>
      </c>
      <c r="N9" s="98">
        <f t="shared" si="6"/>
        <v>0</v>
      </c>
      <c r="O9" s="107"/>
      <c r="P9" s="110">
        <f t="shared" si="7"/>
        <v>0</v>
      </c>
      <c r="Q9" s="104" t="str">
        <f t="shared" si="0"/>
        <v>F</v>
      </c>
      <c r="R9" s="103">
        <f t="shared" si="8"/>
        <v>0</v>
      </c>
      <c r="S9" s="101">
        <f t="shared" si="9"/>
        <v>0</v>
      </c>
    </row>
    <row r="10" spans="1:19" ht="12.75">
      <c r="A10" s="96">
        <v>8</v>
      </c>
      <c r="B10" s="100"/>
      <c r="C10" s="100"/>
      <c r="D10" s="106"/>
      <c r="E10" s="106"/>
      <c r="F10" s="106"/>
      <c r="G10"/>
      <c r="H10" s="98">
        <f t="shared" si="1"/>
        <v>0</v>
      </c>
      <c r="I10" s="98">
        <f t="shared" si="2"/>
        <v>0</v>
      </c>
      <c r="J10" s="98">
        <f t="shared" si="3"/>
        <v>0</v>
      </c>
      <c r="K10" s="109">
        <f t="shared" si="4"/>
        <v>0</v>
      </c>
      <c r="L10"/>
      <c r="M10" s="106">
        <f t="shared" si="5"/>
        <v>0</v>
      </c>
      <c r="N10" s="98">
        <f t="shared" si="6"/>
        <v>0</v>
      </c>
      <c r="O10" s="107"/>
      <c r="P10" s="110">
        <f t="shared" si="7"/>
        <v>0</v>
      </c>
      <c r="Q10" s="104" t="str">
        <f t="shared" si="0"/>
        <v>F</v>
      </c>
      <c r="R10" s="103">
        <f t="shared" si="8"/>
        <v>0</v>
      </c>
      <c r="S10" s="101">
        <f t="shared" si="9"/>
        <v>0</v>
      </c>
    </row>
    <row r="11" spans="1:19" ht="12.75">
      <c r="A11" s="96">
        <v>9</v>
      </c>
      <c r="B11" s="100"/>
      <c r="C11" s="100"/>
      <c r="D11" s="106"/>
      <c r="E11" s="106"/>
      <c r="F11" s="106"/>
      <c r="G11"/>
      <c r="H11" s="98">
        <f t="shared" si="1"/>
        <v>0</v>
      </c>
      <c r="I11" s="98">
        <f t="shared" si="2"/>
        <v>0</v>
      </c>
      <c r="J11" s="98">
        <f t="shared" si="3"/>
        <v>0</v>
      </c>
      <c r="K11" s="109">
        <f t="shared" si="4"/>
        <v>0</v>
      </c>
      <c r="L11"/>
      <c r="M11" s="106">
        <f t="shared" si="5"/>
        <v>0</v>
      </c>
      <c r="N11" s="98">
        <f t="shared" si="6"/>
        <v>0</v>
      </c>
      <c r="O11" s="107"/>
      <c r="P11" s="110">
        <f t="shared" si="7"/>
        <v>0</v>
      </c>
      <c r="Q11" s="104" t="str">
        <f t="shared" si="0"/>
        <v>F</v>
      </c>
      <c r="R11" s="103">
        <f t="shared" si="8"/>
        <v>0</v>
      </c>
      <c r="S11" s="101">
        <f t="shared" si="9"/>
        <v>0</v>
      </c>
    </row>
    <row r="12" spans="1:19" ht="12.75">
      <c r="A12" s="96">
        <v>10</v>
      </c>
      <c r="B12" s="100"/>
      <c r="C12" s="100"/>
      <c r="D12" s="106"/>
      <c r="E12" s="106"/>
      <c r="F12" s="106"/>
      <c r="G12"/>
      <c r="H12" s="98">
        <f t="shared" si="1"/>
        <v>0</v>
      </c>
      <c r="I12" s="98">
        <f t="shared" si="2"/>
        <v>0</v>
      </c>
      <c r="J12" s="98">
        <f t="shared" si="3"/>
        <v>0</v>
      </c>
      <c r="K12" s="109">
        <f t="shared" si="4"/>
        <v>0</v>
      </c>
      <c r="L12"/>
      <c r="M12" s="106">
        <f t="shared" si="5"/>
        <v>0</v>
      </c>
      <c r="N12" s="98">
        <f t="shared" si="6"/>
        <v>0</v>
      </c>
      <c r="O12" s="107"/>
      <c r="P12" s="110">
        <f t="shared" si="7"/>
        <v>0</v>
      </c>
      <c r="Q12" s="104" t="str">
        <f t="shared" si="0"/>
        <v>F</v>
      </c>
      <c r="R12" s="103">
        <f t="shared" si="8"/>
        <v>0</v>
      </c>
      <c r="S12" s="101">
        <f t="shared" si="9"/>
        <v>0</v>
      </c>
    </row>
    <row r="13" spans="1:19" ht="12.75">
      <c r="A13" s="96">
        <v>11</v>
      </c>
      <c r="B13" s="100"/>
      <c r="C13" s="100"/>
      <c r="D13" s="106"/>
      <c r="E13" s="106"/>
      <c r="F13" s="106"/>
      <c r="G13"/>
      <c r="H13" s="98">
        <f t="shared" si="1"/>
        <v>0</v>
      </c>
      <c r="I13" s="98">
        <f t="shared" si="2"/>
        <v>0</v>
      </c>
      <c r="J13" s="98">
        <f t="shared" si="3"/>
        <v>0</v>
      </c>
      <c r="K13" s="109">
        <f t="shared" si="4"/>
        <v>0</v>
      </c>
      <c r="L13"/>
      <c r="M13" s="106">
        <f t="shared" si="5"/>
        <v>0</v>
      </c>
      <c r="N13" s="98">
        <f t="shared" si="6"/>
        <v>0</v>
      </c>
      <c r="O13" s="107"/>
      <c r="P13" s="110">
        <f t="shared" si="7"/>
        <v>0</v>
      </c>
      <c r="Q13" s="104" t="str">
        <f t="shared" si="0"/>
        <v>F</v>
      </c>
      <c r="R13" s="103">
        <f t="shared" si="8"/>
        <v>0</v>
      </c>
      <c r="S13" s="101">
        <f t="shared" si="9"/>
        <v>0</v>
      </c>
    </row>
    <row r="14" spans="1:19" ht="12.75">
      <c r="A14" s="96">
        <v>12</v>
      </c>
      <c r="B14" s="100"/>
      <c r="C14" s="100"/>
      <c r="D14" s="106"/>
      <c r="E14" s="106"/>
      <c r="F14" s="106"/>
      <c r="G14"/>
      <c r="H14" s="98">
        <f t="shared" si="1"/>
        <v>0</v>
      </c>
      <c r="I14" s="98">
        <f t="shared" si="2"/>
        <v>0</v>
      </c>
      <c r="J14" s="98">
        <f t="shared" si="3"/>
        <v>0</v>
      </c>
      <c r="K14" s="109">
        <f t="shared" si="4"/>
        <v>0</v>
      </c>
      <c r="L14"/>
      <c r="M14" s="106">
        <f t="shared" si="5"/>
        <v>0</v>
      </c>
      <c r="N14" s="98">
        <f t="shared" si="6"/>
        <v>0</v>
      </c>
      <c r="O14" s="107"/>
      <c r="P14" s="110">
        <f t="shared" si="7"/>
        <v>0</v>
      </c>
      <c r="Q14" s="104" t="str">
        <f t="shared" si="0"/>
        <v>F</v>
      </c>
      <c r="R14" s="103">
        <f t="shared" si="8"/>
        <v>0</v>
      </c>
      <c r="S14" s="101">
        <f t="shared" si="9"/>
        <v>0</v>
      </c>
    </row>
    <row r="15" spans="1:19" ht="12.75">
      <c r="A15" s="96">
        <v>13</v>
      </c>
      <c r="B15" s="100"/>
      <c r="C15" s="100"/>
      <c r="D15" s="106"/>
      <c r="E15" s="106"/>
      <c r="F15" s="106"/>
      <c r="G15"/>
      <c r="H15" s="98">
        <f t="shared" si="1"/>
        <v>0</v>
      </c>
      <c r="I15" s="98">
        <f t="shared" si="2"/>
        <v>0</v>
      </c>
      <c r="J15" s="98">
        <f t="shared" si="3"/>
        <v>0</v>
      </c>
      <c r="K15" s="109">
        <f t="shared" si="4"/>
        <v>0</v>
      </c>
      <c r="L15"/>
      <c r="M15" s="106">
        <f t="shared" si="5"/>
        <v>0</v>
      </c>
      <c r="N15" s="98">
        <f t="shared" si="6"/>
        <v>0</v>
      </c>
      <c r="O15" s="107"/>
      <c r="P15" s="110">
        <f t="shared" si="7"/>
        <v>0</v>
      </c>
      <c r="Q15" s="104" t="str">
        <f t="shared" si="0"/>
        <v>F</v>
      </c>
      <c r="R15" s="103">
        <f t="shared" si="8"/>
        <v>0</v>
      </c>
      <c r="S15" s="101">
        <f t="shared" si="9"/>
        <v>0</v>
      </c>
    </row>
    <row r="16" spans="1:19" ht="12.75">
      <c r="A16" s="96">
        <v>14</v>
      </c>
      <c r="B16" s="100"/>
      <c r="C16" s="100"/>
      <c r="D16" s="106"/>
      <c r="E16" s="106"/>
      <c r="F16" s="106"/>
      <c r="G16"/>
      <c r="H16" s="98">
        <f t="shared" si="1"/>
        <v>0</v>
      </c>
      <c r="I16" s="98">
        <f t="shared" si="2"/>
        <v>0</v>
      </c>
      <c r="J16" s="98">
        <f t="shared" si="3"/>
        <v>0</v>
      </c>
      <c r="K16" s="109">
        <f t="shared" si="4"/>
        <v>0</v>
      </c>
      <c r="L16"/>
      <c r="M16" s="106">
        <f t="shared" si="5"/>
        <v>0</v>
      </c>
      <c r="N16" s="98">
        <f t="shared" si="6"/>
        <v>0</v>
      </c>
      <c r="O16" s="107"/>
      <c r="P16" s="110">
        <f t="shared" si="7"/>
        <v>0</v>
      </c>
      <c r="Q16" s="104" t="str">
        <f t="shared" si="0"/>
        <v>F</v>
      </c>
      <c r="R16" s="103">
        <f t="shared" si="8"/>
        <v>0</v>
      </c>
      <c r="S16" s="101">
        <f t="shared" si="9"/>
        <v>0</v>
      </c>
    </row>
    <row r="17" spans="1:19" ht="12.75">
      <c r="A17" s="96">
        <v>15</v>
      </c>
      <c r="B17" s="100"/>
      <c r="C17" s="100"/>
      <c r="D17" s="106"/>
      <c r="E17" s="106"/>
      <c r="F17" s="106"/>
      <c r="G17"/>
      <c r="H17" s="98">
        <f t="shared" si="1"/>
        <v>0</v>
      </c>
      <c r="I17" s="98">
        <f t="shared" si="2"/>
        <v>0</v>
      </c>
      <c r="J17" s="98">
        <f t="shared" si="3"/>
        <v>0</v>
      </c>
      <c r="K17" s="109">
        <f t="shared" si="4"/>
        <v>0</v>
      </c>
      <c r="L17"/>
      <c r="M17" s="106">
        <f t="shared" si="5"/>
        <v>0</v>
      </c>
      <c r="N17" s="98">
        <f t="shared" si="6"/>
        <v>0</v>
      </c>
      <c r="O17" s="107"/>
      <c r="P17" s="110">
        <f t="shared" si="7"/>
        <v>0</v>
      </c>
      <c r="Q17" s="104" t="str">
        <f t="shared" si="0"/>
        <v>F</v>
      </c>
      <c r="R17" s="103">
        <f t="shared" si="8"/>
        <v>0</v>
      </c>
      <c r="S17" s="101">
        <f t="shared" si="9"/>
        <v>0</v>
      </c>
    </row>
    <row r="18" spans="1:19" ht="12.75">
      <c r="A18" s="96">
        <v>16</v>
      </c>
      <c r="B18" s="100"/>
      <c r="C18" s="100"/>
      <c r="D18" s="106"/>
      <c r="E18" s="106"/>
      <c r="F18" s="106"/>
      <c r="G18"/>
      <c r="H18" s="98">
        <f t="shared" si="1"/>
        <v>0</v>
      </c>
      <c r="I18" s="98">
        <f t="shared" si="2"/>
        <v>0</v>
      </c>
      <c r="J18" s="98">
        <f t="shared" si="3"/>
        <v>0</v>
      </c>
      <c r="K18" s="109">
        <f t="shared" si="4"/>
        <v>0</v>
      </c>
      <c r="L18"/>
      <c r="M18" s="106">
        <f t="shared" si="5"/>
        <v>0</v>
      </c>
      <c r="N18" s="98">
        <f t="shared" si="6"/>
        <v>0</v>
      </c>
      <c r="O18" s="107"/>
      <c r="P18" s="110">
        <f t="shared" si="7"/>
        <v>0</v>
      </c>
      <c r="Q18" s="104" t="str">
        <f t="shared" si="0"/>
        <v>F</v>
      </c>
      <c r="R18" s="103">
        <f t="shared" si="8"/>
        <v>0</v>
      </c>
      <c r="S18" s="101">
        <f t="shared" si="9"/>
        <v>0</v>
      </c>
    </row>
    <row r="19" spans="1:19" ht="12.75">
      <c r="A19" s="96">
        <v>17</v>
      </c>
      <c r="B19" s="100"/>
      <c r="C19" s="100"/>
      <c r="D19" s="106"/>
      <c r="E19" s="106"/>
      <c r="F19" s="106"/>
      <c r="G19"/>
      <c r="H19" s="98">
        <f t="shared" si="1"/>
        <v>0</v>
      </c>
      <c r="I19" s="98">
        <f t="shared" si="2"/>
        <v>0</v>
      </c>
      <c r="J19" s="98">
        <f t="shared" si="3"/>
        <v>0</v>
      </c>
      <c r="K19" s="109">
        <f t="shared" si="4"/>
        <v>0</v>
      </c>
      <c r="L19"/>
      <c r="M19" s="106">
        <f t="shared" si="5"/>
        <v>0</v>
      </c>
      <c r="N19" s="98">
        <f t="shared" si="6"/>
        <v>0</v>
      </c>
      <c r="O19" s="107"/>
      <c r="P19" s="110">
        <f t="shared" si="7"/>
        <v>0</v>
      </c>
      <c r="Q19" s="104" t="str">
        <f t="shared" si="0"/>
        <v>F</v>
      </c>
      <c r="R19" s="103">
        <f t="shared" si="8"/>
        <v>0</v>
      </c>
      <c r="S19" s="101">
        <f t="shared" si="9"/>
        <v>0</v>
      </c>
    </row>
    <row r="20" spans="1:19" ht="12.75">
      <c r="A20" s="96">
        <v>18</v>
      </c>
      <c r="B20" s="100"/>
      <c r="C20" s="100"/>
      <c r="D20" s="106"/>
      <c r="E20" s="106"/>
      <c r="F20" s="106"/>
      <c r="G20"/>
      <c r="H20" s="98">
        <f t="shared" si="1"/>
        <v>0</v>
      </c>
      <c r="I20" s="98">
        <f t="shared" si="2"/>
        <v>0</v>
      </c>
      <c r="J20" s="98">
        <f t="shared" si="3"/>
        <v>0</v>
      </c>
      <c r="K20" s="109">
        <f t="shared" si="4"/>
        <v>0</v>
      </c>
      <c r="L20"/>
      <c r="M20" s="106">
        <f t="shared" si="5"/>
        <v>0</v>
      </c>
      <c r="N20" s="98">
        <f t="shared" si="6"/>
        <v>0</v>
      </c>
      <c r="O20" s="107"/>
      <c r="P20" s="110">
        <f t="shared" si="7"/>
        <v>0</v>
      </c>
      <c r="Q20" s="104" t="str">
        <f t="shared" si="0"/>
        <v>F</v>
      </c>
      <c r="R20" s="103">
        <f t="shared" si="8"/>
        <v>0</v>
      </c>
      <c r="S20" s="101">
        <f t="shared" si="9"/>
        <v>0</v>
      </c>
    </row>
    <row r="21" spans="1:19" ht="12.75">
      <c r="A21" s="96">
        <v>19</v>
      </c>
      <c r="B21" s="100"/>
      <c r="C21" s="100"/>
      <c r="D21" s="106"/>
      <c r="E21" s="106"/>
      <c r="F21" s="106"/>
      <c r="G21"/>
      <c r="H21" s="98">
        <f t="shared" si="1"/>
        <v>0</v>
      </c>
      <c r="I21" s="98">
        <f t="shared" si="2"/>
        <v>0</v>
      </c>
      <c r="J21" s="98">
        <f t="shared" si="3"/>
        <v>0</v>
      </c>
      <c r="K21" s="109">
        <f t="shared" si="4"/>
        <v>0</v>
      </c>
      <c r="L21"/>
      <c r="M21" s="106">
        <f t="shared" si="5"/>
        <v>0</v>
      </c>
      <c r="N21" s="98">
        <f t="shared" si="6"/>
        <v>0</v>
      </c>
      <c r="O21" s="107"/>
      <c r="P21" s="110">
        <f t="shared" si="7"/>
        <v>0</v>
      </c>
      <c r="Q21" s="104" t="str">
        <f t="shared" si="0"/>
        <v>F</v>
      </c>
      <c r="R21" s="103">
        <f t="shared" si="8"/>
        <v>0</v>
      </c>
      <c r="S21" s="101">
        <f t="shared" si="9"/>
        <v>0</v>
      </c>
    </row>
    <row r="22" spans="1:19" ht="12.75">
      <c r="A22" s="96">
        <v>20</v>
      </c>
      <c r="B22" s="100"/>
      <c r="C22" s="100"/>
      <c r="D22" s="106"/>
      <c r="E22" s="106"/>
      <c r="F22" s="106"/>
      <c r="G22"/>
      <c r="H22" s="98">
        <f t="shared" si="1"/>
        <v>0</v>
      </c>
      <c r="I22" s="98">
        <f t="shared" si="2"/>
        <v>0</v>
      </c>
      <c r="J22" s="98">
        <f t="shared" si="3"/>
        <v>0</v>
      </c>
      <c r="K22" s="109">
        <f t="shared" si="4"/>
        <v>0</v>
      </c>
      <c r="L22"/>
      <c r="M22" s="106">
        <f t="shared" si="5"/>
        <v>0</v>
      </c>
      <c r="N22" s="98">
        <f t="shared" si="6"/>
        <v>0</v>
      </c>
      <c r="O22" s="107"/>
      <c r="P22" s="110">
        <f t="shared" si="7"/>
        <v>0</v>
      </c>
      <c r="Q22" s="104" t="str">
        <f t="shared" si="0"/>
        <v>F</v>
      </c>
      <c r="R22" s="103">
        <f t="shared" si="8"/>
        <v>0</v>
      </c>
      <c r="S22" s="101">
        <f t="shared" si="9"/>
        <v>0</v>
      </c>
    </row>
    <row r="23" spans="1:19" ht="12.75">
      <c r="A23" s="96">
        <v>21</v>
      </c>
      <c r="B23" s="100"/>
      <c r="C23" s="100"/>
      <c r="D23" s="106"/>
      <c r="E23" s="106"/>
      <c r="F23" s="106"/>
      <c r="G23"/>
      <c r="H23" s="98">
        <f t="shared" si="1"/>
        <v>0</v>
      </c>
      <c r="I23" s="98">
        <f t="shared" si="2"/>
        <v>0</v>
      </c>
      <c r="J23" s="98">
        <f t="shared" si="3"/>
        <v>0</v>
      </c>
      <c r="K23" s="109">
        <f t="shared" si="4"/>
        <v>0</v>
      </c>
      <c r="L23"/>
      <c r="M23" s="106">
        <f t="shared" si="5"/>
        <v>0</v>
      </c>
      <c r="N23" s="98">
        <f t="shared" si="6"/>
        <v>0</v>
      </c>
      <c r="O23" s="107"/>
      <c r="P23" s="110">
        <f t="shared" si="7"/>
        <v>0</v>
      </c>
      <c r="Q23" s="104" t="str">
        <f t="shared" si="0"/>
        <v>F</v>
      </c>
      <c r="R23" s="103">
        <f t="shared" si="8"/>
        <v>0</v>
      </c>
      <c r="S23" s="101">
        <f t="shared" si="9"/>
        <v>0</v>
      </c>
    </row>
    <row r="24" spans="1:19" ht="12.75">
      <c r="A24" s="96">
        <v>22</v>
      </c>
      <c r="B24" s="100"/>
      <c r="C24" s="100"/>
      <c r="D24" s="106"/>
      <c r="E24" s="106"/>
      <c r="F24" s="106"/>
      <c r="G24"/>
      <c r="H24" s="98">
        <f t="shared" si="1"/>
        <v>0</v>
      </c>
      <c r="I24" s="98">
        <f t="shared" si="2"/>
        <v>0</v>
      </c>
      <c r="J24" s="98">
        <f t="shared" si="3"/>
        <v>0</v>
      </c>
      <c r="K24" s="109">
        <f t="shared" si="4"/>
        <v>0</v>
      </c>
      <c r="L24"/>
      <c r="M24" s="106">
        <f t="shared" si="5"/>
        <v>0</v>
      </c>
      <c r="N24" s="98">
        <f t="shared" si="6"/>
        <v>0</v>
      </c>
      <c r="O24" s="107"/>
      <c r="P24" s="110">
        <f t="shared" si="7"/>
        <v>0</v>
      </c>
      <c r="Q24" s="104" t="str">
        <f t="shared" si="0"/>
        <v>F</v>
      </c>
      <c r="R24" s="103">
        <f t="shared" si="8"/>
        <v>0</v>
      </c>
      <c r="S24" s="101">
        <f t="shared" si="9"/>
        <v>0</v>
      </c>
    </row>
    <row r="25" spans="1:19" ht="12.75">
      <c r="A25" s="96">
        <v>23</v>
      </c>
      <c r="B25" s="100"/>
      <c r="C25" s="100"/>
      <c r="D25" s="106"/>
      <c r="E25" s="106"/>
      <c r="F25" s="106"/>
      <c r="G25"/>
      <c r="H25" s="98">
        <f t="shared" si="1"/>
        <v>0</v>
      </c>
      <c r="I25" s="98">
        <f t="shared" si="2"/>
        <v>0</v>
      </c>
      <c r="J25" s="98">
        <f t="shared" si="3"/>
        <v>0</v>
      </c>
      <c r="K25" s="109">
        <f t="shared" si="4"/>
        <v>0</v>
      </c>
      <c r="L25"/>
      <c r="M25" s="106">
        <f t="shared" si="5"/>
        <v>0</v>
      </c>
      <c r="N25" s="98">
        <f t="shared" si="6"/>
        <v>0</v>
      </c>
      <c r="O25" s="107"/>
      <c r="P25" s="110">
        <f t="shared" si="7"/>
        <v>0</v>
      </c>
      <c r="Q25" s="104" t="str">
        <f t="shared" si="0"/>
        <v>F</v>
      </c>
      <c r="R25" s="103">
        <f t="shared" si="8"/>
        <v>0</v>
      </c>
      <c r="S25" s="101">
        <f t="shared" si="9"/>
        <v>0</v>
      </c>
    </row>
    <row r="26" spans="1:19" ht="12.75">
      <c r="A26" s="96">
        <v>24</v>
      </c>
      <c r="B26" s="100"/>
      <c r="C26" s="100"/>
      <c r="D26" s="106"/>
      <c r="E26" s="106"/>
      <c r="F26" s="106"/>
      <c r="G26"/>
      <c r="H26" s="98">
        <f t="shared" si="1"/>
        <v>0</v>
      </c>
      <c r="I26" s="98">
        <f t="shared" si="2"/>
        <v>0</v>
      </c>
      <c r="J26" s="98">
        <f t="shared" si="3"/>
        <v>0</v>
      </c>
      <c r="K26" s="109">
        <f t="shared" si="4"/>
        <v>0</v>
      </c>
      <c r="L26"/>
      <c r="M26" s="106">
        <f t="shared" si="5"/>
        <v>0</v>
      </c>
      <c r="N26" s="98">
        <f t="shared" si="6"/>
        <v>0</v>
      </c>
      <c r="O26" s="107"/>
      <c r="P26" s="110">
        <f t="shared" si="7"/>
        <v>0</v>
      </c>
      <c r="Q26" s="104" t="str">
        <f t="shared" si="0"/>
        <v>F</v>
      </c>
      <c r="R26" s="103">
        <f t="shared" si="8"/>
        <v>0</v>
      </c>
      <c r="S26" s="101">
        <f t="shared" si="9"/>
        <v>0</v>
      </c>
    </row>
    <row r="27" spans="1:19" ht="12.75">
      <c r="A27" s="96">
        <v>25</v>
      </c>
      <c r="B27" s="100"/>
      <c r="C27" s="100"/>
      <c r="D27" s="106"/>
      <c r="E27" s="106"/>
      <c r="F27" s="106"/>
      <c r="G27"/>
      <c r="H27" s="98">
        <f t="shared" si="1"/>
        <v>0</v>
      </c>
      <c r="I27" s="98">
        <f t="shared" si="2"/>
        <v>0</v>
      </c>
      <c r="J27" s="98">
        <f t="shared" si="3"/>
        <v>0</v>
      </c>
      <c r="K27" s="109">
        <f t="shared" si="4"/>
        <v>0</v>
      </c>
      <c r="L27"/>
      <c r="M27" s="106">
        <f t="shared" si="5"/>
        <v>0</v>
      </c>
      <c r="N27" s="98">
        <f t="shared" si="6"/>
        <v>0</v>
      </c>
      <c r="O27" s="107"/>
      <c r="P27" s="110">
        <f t="shared" si="7"/>
        <v>0</v>
      </c>
      <c r="Q27" s="104" t="str">
        <f t="shared" si="0"/>
        <v>F</v>
      </c>
      <c r="R27" s="103">
        <f t="shared" si="8"/>
        <v>0</v>
      </c>
      <c r="S27" s="101">
        <f t="shared" si="9"/>
        <v>0</v>
      </c>
    </row>
    <row r="28" spans="1:19" ht="12.75">
      <c r="A28" s="96">
        <v>26</v>
      </c>
      <c r="B28" s="100"/>
      <c r="C28" s="100"/>
      <c r="D28" s="106"/>
      <c r="E28" s="106"/>
      <c r="F28" s="106"/>
      <c r="G28"/>
      <c r="H28" s="98">
        <f t="shared" si="1"/>
        <v>0</v>
      </c>
      <c r="I28" s="98">
        <f t="shared" si="2"/>
        <v>0</v>
      </c>
      <c r="J28" s="98">
        <f t="shared" si="3"/>
        <v>0</v>
      </c>
      <c r="K28" s="109">
        <f t="shared" si="4"/>
        <v>0</v>
      </c>
      <c r="L28"/>
      <c r="M28" s="106">
        <f t="shared" si="5"/>
        <v>0</v>
      </c>
      <c r="N28" s="98">
        <f t="shared" si="6"/>
        <v>0</v>
      </c>
      <c r="O28" s="107"/>
      <c r="P28" s="110">
        <f t="shared" si="7"/>
        <v>0</v>
      </c>
      <c r="Q28" s="104" t="str">
        <f t="shared" si="0"/>
        <v>F</v>
      </c>
      <c r="R28" s="103">
        <f t="shared" si="8"/>
        <v>0</v>
      </c>
      <c r="S28" s="101">
        <f t="shared" si="9"/>
        <v>0</v>
      </c>
    </row>
    <row r="29" spans="1:19" ht="12.75">
      <c r="A29" s="96">
        <v>27</v>
      </c>
      <c r="B29" s="100"/>
      <c r="C29" s="100"/>
      <c r="D29" s="106"/>
      <c r="E29" s="106"/>
      <c r="F29" s="106"/>
      <c r="G29"/>
      <c r="H29" s="98">
        <f t="shared" si="1"/>
        <v>0</v>
      </c>
      <c r="I29" s="98">
        <f t="shared" si="2"/>
        <v>0</v>
      </c>
      <c r="J29" s="98">
        <f t="shared" si="3"/>
        <v>0</v>
      </c>
      <c r="K29" s="109">
        <f t="shared" si="4"/>
        <v>0</v>
      </c>
      <c r="L29"/>
      <c r="M29" s="106">
        <f t="shared" si="5"/>
        <v>0</v>
      </c>
      <c r="N29" s="98">
        <f t="shared" si="6"/>
        <v>0</v>
      </c>
      <c r="O29" s="107"/>
      <c r="P29" s="110">
        <f t="shared" si="7"/>
        <v>0</v>
      </c>
      <c r="Q29" s="104" t="str">
        <f t="shared" si="0"/>
        <v>F</v>
      </c>
      <c r="R29" s="103">
        <f t="shared" si="8"/>
        <v>0</v>
      </c>
      <c r="S29" s="101">
        <f t="shared" si="9"/>
        <v>0</v>
      </c>
    </row>
    <row r="30" spans="1:19" ht="12.75">
      <c r="A30" s="96">
        <v>28</v>
      </c>
      <c r="B30" s="100"/>
      <c r="C30" s="100"/>
      <c r="D30" s="106"/>
      <c r="E30" s="106"/>
      <c r="F30" s="106"/>
      <c r="G30"/>
      <c r="H30" s="98">
        <f t="shared" si="1"/>
        <v>0</v>
      </c>
      <c r="I30" s="98">
        <f t="shared" si="2"/>
        <v>0</v>
      </c>
      <c r="J30" s="98">
        <f t="shared" si="3"/>
        <v>0</v>
      </c>
      <c r="K30" s="109">
        <f t="shared" si="4"/>
        <v>0</v>
      </c>
      <c r="L30"/>
      <c r="M30" s="106">
        <f t="shared" si="5"/>
        <v>0</v>
      </c>
      <c r="N30" s="98">
        <f t="shared" si="6"/>
        <v>0</v>
      </c>
      <c r="O30" s="107"/>
      <c r="P30" s="110">
        <f t="shared" si="7"/>
        <v>0</v>
      </c>
      <c r="Q30" s="104" t="str">
        <f t="shared" si="0"/>
        <v>F</v>
      </c>
      <c r="R30" s="103">
        <f t="shared" si="8"/>
        <v>0</v>
      </c>
      <c r="S30" s="101">
        <f t="shared" si="9"/>
        <v>0</v>
      </c>
    </row>
    <row r="31" spans="1:19" ht="12.75">
      <c r="A31" s="96">
        <v>29</v>
      </c>
      <c r="B31" s="100"/>
      <c r="C31" s="100"/>
      <c r="D31" s="106"/>
      <c r="E31" s="106"/>
      <c r="F31" s="106"/>
      <c r="G31"/>
      <c r="H31" s="98">
        <f t="shared" si="1"/>
        <v>0</v>
      </c>
      <c r="I31" s="98">
        <f t="shared" si="2"/>
        <v>0</v>
      </c>
      <c r="J31" s="98">
        <f t="shared" si="3"/>
        <v>0</v>
      </c>
      <c r="K31" s="109">
        <f t="shared" si="4"/>
        <v>0</v>
      </c>
      <c r="L31"/>
      <c r="M31" s="106">
        <f t="shared" si="5"/>
        <v>0</v>
      </c>
      <c r="N31" s="98">
        <f t="shared" si="6"/>
        <v>0</v>
      </c>
      <c r="O31" s="107"/>
      <c r="P31" s="110">
        <f t="shared" si="7"/>
        <v>0</v>
      </c>
      <c r="Q31" s="104" t="str">
        <f t="shared" si="0"/>
        <v>F</v>
      </c>
      <c r="R31" s="103">
        <f t="shared" si="8"/>
        <v>0</v>
      </c>
      <c r="S31" s="101">
        <f t="shared" si="9"/>
        <v>0</v>
      </c>
    </row>
    <row r="32" spans="1:19" ht="12.75">
      <c r="A32" s="96">
        <v>30</v>
      </c>
      <c r="B32" s="100"/>
      <c r="C32" s="100"/>
      <c r="D32" s="106"/>
      <c r="E32" s="106"/>
      <c r="F32" s="106"/>
      <c r="G32"/>
      <c r="H32" s="98">
        <f t="shared" si="1"/>
        <v>0</v>
      </c>
      <c r="I32" s="98">
        <f t="shared" si="2"/>
        <v>0</v>
      </c>
      <c r="J32" s="98">
        <f t="shared" si="3"/>
        <v>0</v>
      </c>
      <c r="K32" s="109">
        <f t="shared" si="4"/>
        <v>0</v>
      </c>
      <c r="L32"/>
      <c r="M32" s="106">
        <f t="shared" si="5"/>
        <v>0</v>
      </c>
      <c r="N32" s="98">
        <f t="shared" si="6"/>
        <v>0</v>
      </c>
      <c r="O32" s="107"/>
      <c r="P32" s="110">
        <f t="shared" si="7"/>
        <v>0</v>
      </c>
      <c r="Q32" s="104" t="str">
        <f t="shared" si="0"/>
        <v>F</v>
      </c>
      <c r="R32" s="103">
        <f t="shared" si="8"/>
        <v>0</v>
      </c>
      <c r="S32" s="101">
        <f t="shared" si="9"/>
        <v>0</v>
      </c>
    </row>
    <row r="33" spans="3:15" ht="13.5" thickBot="1">
      <c r="C33" s="46" t="s">
        <v>12</v>
      </c>
      <c r="D33" s="46" t="s">
        <v>97</v>
      </c>
      <c r="E33" s="46"/>
      <c r="F33" s="46"/>
      <c r="G33" s="46"/>
      <c r="H33" s="46"/>
      <c r="I33" s="46"/>
      <c r="J33" s="46"/>
      <c r="M33" s="85" t="s">
        <v>2</v>
      </c>
      <c r="N33" s="80"/>
      <c r="O33" s="81"/>
    </row>
    <row r="34" spans="3:15" ht="13.5" thickBot="1">
      <c r="C34" s="105" t="s">
        <v>17</v>
      </c>
      <c r="D34" s="105" t="s">
        <v>100</v>
      </c>
      <c r="E34" s="105"/>
      <c r="F34" s="105"/>
      <c r="G34" s="105"/>
      <c r="H34" s="105"/>
      <c r="I34" s="105"/>
      <c r="J34" s="105"/>
      <c r="M34" s="87">
        <v>93</v>
      </c>
      <c r="N34" s="80" t="s">
        <v>62</v>
      </c>
      <c r="O34" s="81"/>
    </row>
    <row r="35" spans="3:18" ht="13.5" thickBot="1">
      <c r="C35" s="108" t="s">
        <v>98</v>
      </c>
      <c r="D35" s="108" t="s">
        <v>99</v>
      </c>
      <c r="E35" s="108"/>
      <c r="F35" s="108"/>
      <c r="G35" s="108"/>
      <c r="H35" s="108"/>
      <c r="I35" s="108"/>
      <c r="J35" s="108"/>
      <c r="K35" s="108"/>
      <c r="M35" s="85" t="s">
        <v>4</v>
      </c>
      <c r="N35" s="80"/>
      <c r="O35" s="81"/>
      <c r="P35" s="79" t="s">
        <v>101</v>
      </c>
      <c r="Q35" s="79"/>
      <c r="R35" s="86"/>
    </row>
    <row r="36" spans="3:15" ht="13.5" thickBot="1">
      <c r="C36" s="84" t="s">
        <v>20</v>
      </c>
      <c r="D36" s="84" t="s">
        <v>102</v>
      </c>
      <c r="E36" s="84"/>
      <c r="F36" s="84"/>
      <c r="G36" s="84"/>
      <c r="H36" s="84"/>
      <c r="I36" s="84"/>
      <c r="J36" s="84"/>
      <c r="K36" s="84"/>
      <c r="M36" s="87">
        <v>85</v>
      </c>
      <c r="N36" s="80" t="s">
        <v>63</v>
      </c>
      <c r="O36" s="81"/>
    </row>
    <row r="37" spans="13:15" ht="13.5" thickBot="1">
      <c r="M37" s="85" t="s">
        <v>6</v>
      </c>
      <c r="N37" s="80"/>
      <c r="O37" s="81"/>
    </row>
    <row r="38" spans="13:15" ht="13.5" thickBot="1">
      <c r="M38" s="87">
        <v>74</v>
      </c>
      <c r="N38" s="80" t="s">
        <v>64</v>
      </c>
      <c r="O38" s="81"/>
    </row>
    <row r="39" spans="13:15" ht="13.5" thickBot="1">
      <c r="M39" s="85" t="s">
        <v>8</v>
      </c>
      <c r="N39" s="80"/>
      <c r="O39" s="81"/>
    </row>
    <row r="40" spans="13:15" ht="13.5" thickBot="1">
      <c r="M40" s="87">
        <v>67</v>
      </c>
      <c r="N40" s="82" t="s">
        <v>65</v>
      </c>
      <c r="O40" s="8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MI-WebMail--: "nov19'"</dc:title>
  <dc:subject/>
  <dc:creator>Agnes Azzolino</dc:creator>
  <cp:keywords/>
  <dc:description/>
  <cp:lastModifiedBy>agnes azzolino</cp:lastModifiedBy>
  <cp:lastPrinted>2001-12-20T15:11:07Z</cp:lastPrinted>
  <dcterms:created xsi:type="dcterms:W3CDTF">2001-09-02T11:59:18Z</dcterms:created>
  <dcterms:modified xsi:type="dcterms:W3CDTF">2008-03-11T21:46:36Z</dcterms:modified>
  <cp:category/>
  <cp:version/>
  <cp:contentType/>
  <cp:contentStatus/>
</cp:coreProperties>
</file>